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CCIS" sheetId="1" r:id="rId1"/>
    <sheet name="CCBS" sheetId="2" r:id="rId2"/>
    <sheet name="CCSCE" sheetId="3" r:id="rId3"/>
    <sheet name="CCCFS" sheetId="4" r:id="rId4"/>
    <sheet name="Notes" sheetId="5" r:id="rId5"/>
  </sheets>
  <definedNames>
    <definedName name="_xlnm.Print_Area" localSheetId="1">'CCBS'!$A$1:$K$56</definedName>
    <definedName name="Z_2691AFE0_FD4B_4796_BC99_A9DF1AF378C6_.wvu.PrintArea" localSheetId="1" hidden="1">'CCBS'!$A$1:$K$56</definedName>
    <definedName name="Z_F47420B0_02DC_448D_A798_4C5AFD9F0EB5_.wvu.PrintArea" localSheetId="1" hidden="1">'CCBS'!$A$1:$K$56</definedName>
  </definedNames>
  <calcPr fullCalcOnLoad="1"/>
</workbook>
</file>

<file path=xl/sharedStrings.xml><?xml version="1.0" encoding="utf-8"?>
<sst xmlns="http://schemas.openxmlformats.org/spreadsheetml/2006/main" count="378" uniqueCount="269">
  <si>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</si>
  <si>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</si>
  <si>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</si>
  <si>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</si>
  <si>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</si>
  <si>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</si>
  <si>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</si>
  <si>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</si>
  <si>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</si>
  <si>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</si>
  <si>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</si>
  <si>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</si>
  <si>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</si>
  <si>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</si>
  <si>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</si>
  <si>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</si>
  <si>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</si>
  <si>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</si>
  <si>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</si>
  <si>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</si>
  <si>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</si>
  <si>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</si>
  <si>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</si>
  <si>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</si>
  <si>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Remark</t>
  </si>
  <si>
    <t>*</t>
  </si>
  <si>
    <t>Borrowings and debt securities</t>
  </si>
  <si>
    <t>CONDENSED CONSOLIDATED BALANCE SHEETS</t>
  </si>
  <si>
    <t>CONDENSED CONSOLIDATED INCOME STATEMENTS</t>
  </si>
  <si>
    <t>SHARE CAPITAL</t>
  </si>
  <si>
    <t>SHARE PREMIUM</t>
  </si>
  <si>
    <t>RESERVE ON CONSOLIDATION</t>
  </si>
  <si>
    <t>TRANSLATION RESERVE</t>
  </si>
  <si>
    <t>RETAINED PROFITS</t>
  </si>
  <si>
    <t>NON-DISTRIBUTABLE</t>
  </si>
  <si>
    <t>DISTRIBUTABLE</t>
  </si>
  <si>
    <t>CONDENSED CONSOLIDATED CASH FLOW STATEMENT</t>
  </si>
  <si>
    <t>Accounting policies and methods of computation</t>
  </si>
  <si>
    <t>Qualification of financial statements</t>
  </si>
  <si>
    <t>Unusual items</t>
  </si>
  <si>
    <t>A1.</t>
  </si>
  <si>
    <t>A2.</t>
  </si>
  <si>
    <t>A3.</t>
  </si>
  <si>
    <t>A4.</t>
  </si>
  <si>
    <t>A5.</t>
  </si>
  <si>
    <t>Nature and amount of changes in estimates</t>
  </si>
  <si>
    <t>There were no changes in estimates of amounts reported in the previous financial years which have material effect in the current quarter under review.</t>
  </si>
  <si>
    <t>A6.</t>
  </si>
  <si>
    <t>Issuance, cancellation, repurchase, resale and repayment of debt and equity securities</t>
  </si>
  <si>
    <t>There were no issuance, cancellation, repurchase, resale and repayment of debt and equity securities for the current quarter under review except for those disclosed in note B8.</t>
  </si>
  <si>
    <t>A7.</t>
  </si>
  <si>
    <t>A8.</t>
  </si>
  <si>
    <t>Segmental reporting for the current quarter</t>
  </si>
  <si>
    <t>Profit before taxation</t>
  </si>
  <si>
    <t>A9.</t>
  </si>
  <si>
    <t>Valuation of property, plant and equipment</t>
  </si>
  <si>
    <t>A10.</t>
  </si>
  <si>
    <t>Material events subsequent to the end of the current quarter</t>
  </si>
  <si>
    <t>A11.</t>
  </si>
  <si>
    <t>Effect of changes in the composition of the Group</t>
  </si>
  <si>
    <t>A12.</t>
  </si>
  <si>
    <t>Changes in contingent liabilities or contingent assets</t>
  </si>
  <si>
    <t>Notes (In compliance with MASB 26)</t>
  </si>
  <si>
    <t>Additional information required by the KLSE Listing Requirements</t>
  </si>
  <si>
    <t>B1.</t>
  </si>
  <si>
    <t>Review of performance of the Company and its principal subsidiaries</t>
  </si>
  <si>
    <t>B2.</t>
  </si>
  <si>
    <t>Material changes in the quarterly results compared to the preceding quarter</t>
  </si>
  <si>
    <t>B3.</t>
  </si>
  <si>
    <t>Current year prospects</t>
  </si>
  <si>
    <t>B4.</t>
  </si>
  <si>
    <t>Variance of actual profit from forecast profit</t>
  </si>
  <si>
    <t>B5.</t>
  </si>
  <si>
    <t>Current taxation</t>
  </si>
  <si>
    <t>Transfer (from) / to deferred taxation</t>
  </si>
  <si>
    <t>Current year quarter</t>
  </si>
  <si>
    <t>Preceding year corresponding quarter</t>
  </si>
  <si>
    <t>Current year to-date</t>
  </si>
  <si>
    <t>Preceding year corresponding period</t>
  </si>
  <si>
    <t>Individual period</t>
  </si>
  <si>
    <t>B6.</t>
  </si>
  <si>
    <t>Profit on sale of unquoted investments and/or properties</t>
  </si>
  <si>
    <t>There were no sale of unquoted investments and/or properties during the current quarter under review.</t>
  </si>
  <si>
    <t xml:space="preserve">The company does not have any quoted securities during the quarter under review. </t>
  </si>
  <si>
    <t>B7.</t>
  </si>
  <si>
    <t>B8.</t>
  </si>
  <si>
    <t>B9.</t>
  </si>
  <si>
    <t>B10.</t>
  </si>
  <si>
    <t>Total</t>
  </si>
  <si>
    <t>Unsecured</t>
  </si>
  <si>
    <t>Secured</t>
  </si>
  <si>
    <t>B11.</t>
  </si>
  <si>
    <t>B12.</t>
  </si>
  <si>
    <t>B13.</t>
  </si>
  <si>
    <t>Earnings per share</t>
  </si>
  <si>
    <t>Adjustments for non-cash flow items</t>
  </si>
  <si>
    <t>Income tax paid</t>
  </si>
  <si>
    <t>NET CASH USED IN OPERATING ACTIVITIES</t>
  </si>
  <si>
    <t>Investing activities</t>
  </si>
  <si>
    <t>NET CASH USED IN INVESTING ACTIVITIES</t>
  </si>
  <si>
    <t>Financing activities</t>
  </si>
  <si>
    <t>Bank borrowings</t>
  </si>
  <si>
    <t>Investment in property, plant and equipment</t>
  </si>
  <si>
    <t>Other than the factor stated above, the group's operations for the current quarter were not affected by other seasonal or cyclical factors.</t>
  </si>
  <si>
    <t>REVENUE</t>
  </si>
  <si>
    <t>COST OF SALES</t>
  </si>
  <si>
    <t>GROSS PROFIT</t>
  </si>
  <si>
    <t>OPERATING EXPENSES</t>
  </si>
  <si>
    <t>OPERATING PROFIT</t>
  </si>
  <si>
    <t>Interest expense</t>
  </si>
  <si>
    <t>PROFIT BEFORE TAXATION</t>
  </si>
  <si>
    <t>TAXATION</t>
  </si>
  <si>
    <t>PROPERTY, PLANT AND EQUIPMENT</t>
  </si>
  <si>
    <t>CURRENT ASSETS</t>
  </si>
  <si>
    <t>INVENTORIES</t>
  </si>
  <si>
    <t>TRADE RECEIVABLES</t>
  </si>
  <si>
    <t>OTHER RECEIVABLES, DEPOSITS AND PREPAYMENTS</t>
  </si>
  <si>
    <t>CASH AND BANK BALANCES</t>
  </si>
  <si>
    <t>CURRENT LIABILITIES</t>
  </si>
  <si>
    <t>TRADE PAYABLES</t>
  </si>
  <si>
    <t>OTHER PAYABLES AND ACCRUED EXPENSES</t>
  </si>
  <si>
    <t>AMOUNT OWING TO DIRECTORS</t>
  </si>
  <si>
    <t>SHORT TERM BORROWINGS</t>
  </si>
  <si>
    <t>PROVISION FOR TAXATION</t>
  </si>
  <si>
    <t>Net Current Assets</t>
  </si>
  <si>
    <t>Finance by:</t>
  </si>
  <si>
    <t>SHAREHOLDERS' FUNDS</t>
  </si>
  <si>
    <t>RESERVES</t>
  </si>
  <si>
    <t>LONG TERM LIABILITIES</t>
  </si>
  <si>
    <t>LONG TERM BORROWINGS</t>
  </si>
  <si>
    <t>DEFERRED TAXATION</t>
  </si>
  <si>
    <t>NET TANGIBLE ASSETS PER SHARE (RM)</t>
  </si>
  <si>
    <t>At 1 April 2002</t>
  </si>
  <si>
    <t>Cumulative movements during the periods</t>
  </si>
  <si>
    <t>Cumulative movements during the preceding periods</t>
  </si>
  <si>
    <t>Net profit for the periods</t>
  </si>
  <si>
    <t>Represents RM1.00 comprising 2 ordinary shares of RM0.50 each in the company issued during incorporation</t>
  </si>
  <si>
    <t>Approved by the Board.</t>
  </si>
  <si>
    <t>31/03/2003</t>
  </si>
  <si>
    <t>(The Condensed Consolidated Income Statements should be read in conjunction with the Annual Financial Report for the year ended 31 March 2003)</t>
  </si>
  <si>
    <t>(The Condensed Consolidated Balance Sheets should be read in conjunction with the Annual Financial Report for the year ended 31 March 2003)</t>
  </si>
  <si>
    <t>(The Condensed Consolidated Statements of Changes in Equity should be read in conjunction with the Annual Financial Report for the year ended 31 March 2003)</t>
  </si>
  <si>
    <t>(The Condensed Consolidated Cash Flow Statements should be read in conjunction with the Annual Financial Report for the year ended 31 March 2003)</t>
  </si>
  <si>
    <t>The preceding audited financial statements for the period ended 31 March 2003 was not subjected to any qualification.</t>
  </si>
  <si>
    <t>By business segments</t>
  </si>
  <si>
    <t>Segment Revenue</t>
  </si>
  <si>
    <t>Segment Assets Employed</t>
  </si>
  <si>
    <t>Manufacturing</t>
  </si>
  <si>
    <t>Others</t>
  </si>
  <si>
    <t>Investment holding</t>
  </si>
  <si>
    <t>Trading</t>
  </si>
  <si>
    <t>Elimination</t>
  </si>
  <si>
    <t>Consolidated</t>
  </si>
  <si>
    <t>Net changes in working capital</t>
  </si>
  <si>
    <t>Interest paid</t>
  </si>
  <si>
    <t>There were no material events subsequent to the end of the current quarter.</t>
  </si>
  <si>
    <t>There were no material changes in the composition of the Group for the quarter under review and financial year to-date.</t>
  </si>
  <si>
    <t>Not applicable</t>
  </si>
  <si>
    <t>Segment Result</t>
  </si>
  <si>
    <t>The valuations of property, plant and equipment have been brought forward, without amendments from the previous annual financial statements for the year ended 31 March 2003 and no valuation has been carried out since then.</t>
  </si>
  <si>
    <t>Accretisation of capital reserve</t>
  </si>
  <si>
    <t>NET PROFIT FOR THE PERIOD</t>
  </si>
  <si>
    <t>Currency translation difference</t>
  </si>
  <si>
    <t>Listing expenses</t>
  </si>
  <si>
    <t>NET CASH USED IN FINANCING ACTIVITIES</t>
  </si>
  <si>
    <t>NET CHANGE IN CASH AND CASH EQUIVALENTS</t>
  </si>
  <si>
    <t>EFFECT OF EXCHANGE DIFFERENCES</t>
  </si>
  <si>
    <t>CASH AND CASH EQUIVALENTS AT BEGINING OF THE PERIOD</t>
  </si>
  <si>
    <t>CASH AND CASH EQUIVALENTS AT END  OF THE PERIOD</t>
  </si>
  <si>
    <t>Dividends</t>
  </si>
  <si>
    <t xml:space="preserve">Remarks: </t>
  </si>
  <si>
    <t>Cumulative period</t>
  </si>
  <si>
    <t>Issue of shares:</t>
  </si>
  <si>
    <t xml:space="preserve">     Acquisition of subsidiary companies</t>
  </si>
  <si>
    <t xml:space="preserve">     Rights issue</t>
  </si>
  <si>
    <t>Acquisition of subsidiary companies, net of</t>
  </si>
  <si>
    <t xml:space="preserve">  cash and cash equivalent acquired</t>
  </si>
  <si>
    <t>Proceeds from rights issue</t>
  </si>
  <si>
    <t>Current year to date</t>
  </si>
  <si>
    <t>Preceding year to date (in accordance with para 40 MASB 21)</t>
  </si>
  <si>
    <t>Preceding year to date (as previously reported)</t>
  </si>
  <si>
    <t>PROFIT BEFORE TAX</t>
  </si>
  <si>
    <t>PRE-ACQUISITION PROFIT</t>
  </si>
  <si>
    <t>PROFIT AFTER TAXATION</t>
  </si>
  <si>
    <t>NOTE 1</t>
  </si>
  <si>
    <t>NOTE 2</t>
  </si>
  <si>
    <t>Preceding year corresponding quarter (as previously reported)</t>
  </si>
  <si>
    <t>*Less than RM500.00</t>
  </si>
  <si>
    <t xml:space="preserve">     Public issue</t>
  </si>
  <si>
    <t>Dividend paid</t>
  </si>
  <si>
    <t>Pls refer to note A7 above.</t>
  </si>
  <si>
    <t>Basic earnings per share (sen)</t>
  </si>
  <si>
    <t>Net profit for the period (RM'000)</t>
  </si>
  <si>
    <t xml:space="preserve"> </t>
  </si>
  <si>
    <t>Quarterly report on results for the 4th quarter ended 31 March 2004. The figures have not been audited.</t>
  </si>
  <si>
    <t>31/3/2004</t>
  </si>
  <si>
    <t>31/3/2003</t>
  </si>
  <si>
    <t>At 31 March 2003</t>
  </si>
  <si>
    <t>12 months ended 31.3.2004</t>
  </si>
  <si>
    <t>No dividend was paid during the quarter under review.</t>
  </si>
  <si>
    <t xml:space="preserve">The Group achieved a profit before tax of RM0.03 million on the back of RM32.65 million in revenue for the current quarter and a profit before tax of RM6.52 million on the back of RM112.21 million for the financial year to-date ended 31 March 2004. </t>
  </si>
  <si>
    <t xml:space="preserve">As per Para 40 MASB 21, the results of subsidiaries of Hytex Integrated Berhad can only be consolidated with the results of Hytex Integrated Berhad with effect from the date of acquisition (i.e. 12 August 2002, 3 September 2002 and 13 September 2002). Therefore, the results of the subsidiaries of Hytex Integrated Berhad were consolidated with the results of Hytex Integrated Berhad from 3 September 2002 to 31 March 2003 for Hytex International Pte Ltd, 13 September 2002 to 31 March 2003 for Hytex Garment (Cambodia) Ltd and 12 August 2002 to 31 March 2003 for other subsidiaries. </t>
  </si>
  <si>
    <t>Prior year adjustment - adoption of MASB 25</t>
  </si>
  <si>
    <t>As restated at 1 April 2003</t>
  </si>
  <si>
    <t>At 31 March 2004</t>
  </si>
  <si>
    <t>Arising from acquisition of subsiidary companies</t>
  </si>
  <si>
    <t>The effects of the adoption of MASB 25, which has been applied retrospectively, are summarised below:</t>
  </si>
  <si>
    <t>Capital reserve arising from acquisition of subsidiary companies</t>
  </si>
  <si>
    <t>reported</t>
  </si>
  <si>
    <t>adjustment</t>
  </si>
  <si>
    <t>As restated</t>
  </si>
  <si>
    <t>Deferred taxation</t>
  </si>
  <si>
    <t>Net profit for the preceding periods</t>
  </si>
  <si>
    <t>31.03.2004</t>
  </si>
  <si>
    <t>31.03.2003</t>
  </si>
  <si>
    <t>The earnings per share (basic) is calculated by dividing the Group's profit after taxation and minority interest by the weighted average number of shares in issue of 150,000,000.</t>
  </si>
  <si>
    <t>The interim financial report has been prepared in accordance with MASB 26 Interim Financial Reporting and Paragraph 9.22 of the Listing Requirements of Bursa Malaysia Securities Berhad ("BMSB") (Formerly known as "Malaysia Securities Exchange Berhad"). The same accounting policies and methods of computation are followed in the interim financial statements as compared with the annual financial statements of the Company and its subsidiaries for the year ended 31 March 2003 except for the adoption of MASB 25 - Income Taxes.</t>
  </si>
  <si>
    <t>Deferred tax liabilities</t>
  </si>
  <si>
    <t xml:space="preserve">As previously </t>
  </si>
  <si>
    <t xml:space="preserve">Prior year </t>
  </si>
  <si>
    <t>Earnings per share (sen)</t>
  </si>
  <si>
    <t>Net tangible assets per shares (sen)</t>
  </si>
  <si>
    <t xml:space="preserve">The contingent liabilities of the Group as at 26 May 2004 (the latest practicable date which is not earlier that 7 days from the date of issue of this quarterly report) are in respect of : </t>
  </si>
  <si>
    <t xml:space="preserve">Bank guarantees extended to non-related third parties </t>
  </si>
  <si>
    <t>Corporate guarantees extended to non-third parties</t>
  </si>
  <si>
    <t>CONDENSED CONSOLIDATED STATEMENT OF CHANGES IN EQUITY</t>
  </si>
  <si>
    <t>In view that the group is in the garments and apparels industry specialising in the manufacturing of spring/summer wear and local retail, the demand for garments and apparels is normally high in the third and fourth quarters of the financial year.</t>
  </si>
  <si>
    <t>There were no items affecting assets, liabilities, equity, net income or cash flows that were unusual because of their nature, size or incidence during the current quarter, except for items disclosed in note A3 and B8.</t>
  </si>
  <si>
    <t>The revenue of the Group for the financial year to-date has decreased marginally from RM114.08 million to RM112.21 million representing 1.6% mainly due to the decrease in the export sales.</t>
  </si>
  <si>
    <t>The profit before taxation of the Group for the financial year to-date has decreased from RM10.78 million to RM6.52 million representing 39.5% mainly due to lower profit margin earned as a result of the highly competitive market in the industry and partially offsetted by the accretisation of capital reserve.</t>
  </si>
  <si>
    <t>In the 31 March 2003 quarterly report, the results of the subsidiaries of Hytex Integrated Berhad were consolidated with the results of Hytex Integrated Berhad from 1 April 2002 to 31 March 2003 and the pre-acquisition results portion was excluded from the Group results at the "PRE-ACQUISITION PROFIT" and this amounts to RM0.135 million.</t>
  </si>
  <si>
    <t>For the quarter under review, the Group's profit before tax decreased from RM2.12 million to RM0.35 million representing 83.7% decrease. This is mainly due to decrease in profit margin as a result of highly competitive market in the industry and partially offsetted by the accretisation of capital reserve.</t>
  </si>
  <si>
    <t>There was no purchase or disposal of any quoted securities during the quarter under review.</t>
  </si>
  <si>
    <t>The Group's borrowings as at 31 March 2004 are as follows:</t>
  </si>
  <si>
    <t>There is no material financial instrument with off balance sheet risk as of 31 March 2004 except for those disclosed in note A12.</t>
  </si>
  <si>
    <t>There is no material litigation as of 31 March 2004.</t>
  </si>
  <si>
    <t>8 months ended 31.3.2003</t>
  </si>
  <si>
    <t>The effective tax rate of the Group for the cumulative year to-date ended 31 March 2004 and preceding year corresponding period ended 31 March 2003 is lower than the statutory income tax rate due to non taxable credit of the Group and utilisation of reinvestment allowances of a subsidiary.</t>
  </si>
  <si>
    <t xml:space="preserve">The effective tax rates of the Group for the current quarter ended 31 March 2004 and preceding year corresponding quarter ended 31 March 2003 are negative due to reversal of over provision of current taxation in the last three quarters.  </t>
  </si>
  <si>
    <t xml:space="preserve">Accretisation of capital reserve </t>
  </si>
  <si>
    <t>financial statement</t>
  </si>
  <si>
    <t>At 1 April 2003 (as perviously reported in audited</t>
  </si>
  <si>
    <t>The changes in the accounting policy has decrease the net profit by RM1.69 million for the current financial year.</t>
  </si>
  <si>
    <t>The directors are of the opinion that the Group performed reasonably well for the first three quarters but faced challenges in the fourth quarter. In the fourth quarter, gross profit margin was badly affected by increased promotional and discount sale activities during the run-up to the national election held in March 2004.</t>
  </si>
  <si>
    <t>There was no corporate proposal for the quarter under review and for the financial year to date.</t>
  </si>
  <si>
    <t>A1</t>
  </si>
  <si>
    <t xml:space="preserve">    as of 31 March 2003</t>
  </si>
  <si>
    <t>Impact on Condensed Consolidated Balance Sheet</t>
  </si>
  <si>
    <t xml:space="preserve">    for the period ended 31 March 2003</t>
  </si>
  <si>
    <t>Impact on Condensed Consolidated Income Statement</t>
  </si>
  <si>
    <t>Note</t>
  </si>
  <si>
    <t xml:space="preserve">Impact on Condensed Consolidated Statement Of </t>
  </si>
  <si>
    <t xml:space="preserve">    Changes In Equity for the period ended 31 March 2003</t>
  </si>
  <si>
    <t>The comparative figures for preceding financial year as of 31 March 2003 have been reclassified to conform with current financial quarter as of 31 March 2004 presentation.</t>
  </si>
  <si>
    <t>AS OF</t>
  </si>
  <si>
    <t xml:space="preserve">    for the quarter ended 31 March 2003</t>
  </si>
  <si>
    <t xml:space="preserve">TAXATION </t>
  </si>
  <si>
    <t xml:space="preserve">EARNING PER SHARE - basic (sen) </t>
  </si>
  <si>
    <t>Share premium</t>
  </si>
  <si>
    <t>Translation reserve</t>
  </si>
  <si>
    <t>Retained profits</t>
  </si>
  <si>
    <t>Reserve on consolidation</t>
  </si>
  <si>
    <t>Weighted ave number of ordinary shares</t>
  </si>
  <si>
    <t xml:space="preserve">   in issue ('000)</t>
  </si>
  <si>
    <t>Represents RM1.00</t>
  </si>
  <si>
    <t>Board resolution dated 28 May 2004</t>
  </si>
  <si>
    <t>B5</t>
  </si>
  <si>
    <t>B9</t>
  </si>
  <si>
    <t>B13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</si>
</sst>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409]dd\ mmmm\,\ yyyy"/>
    <numFmt numFmtId="181" formatCode="_(* #,##0.000_);_(* \(#,##0.000\);_(* &quot;-&quot;??_);_(@_)"/>
    <numFmt numFmtId="182" formatCode="0.0000"/>
    <numFmt numFmtId="183" formatCode="0.000"/>
    <numFmt numFmtId="184" formatCode="0.0"/>
    <numFmt numFmtId="185" formatCode="&quot;$&quot;#,##0.00"/>
    <numFmt numFmtId="186" formatCode="dd/mm/yyyy"/>
  </numFmts>
  <fonts count="5">
    <font>
      <sz val="10"/>
      <name val="Arial"/>
      <family val="0"/>
    </font>
    <font>
      <b/>
      <sz val="10"/>
      <name val="Arial"/>
      <family val="2"/>
    </font>
    <font>
      <u val="single"/>
      <sz val="10"/>
      <name val="Arial"/>
      <family val="0"/>
    </font>
    <font>
      <b/>
      <i/>
      <sz val="10"/>
      <name val="Arial"/>
      <family val="2"/>
    </font>
    <font>
      <sz val="12"/>
      <color indexed="8"/>
      <name val="Arial"/>
      <family val="2"/>
    </font>
  </fonts>
  <fills count="2">
    <fill>
      <patternFill/>
    </fill>
    <fill>
      <patternFill patternType="gray125"/>
    </fill>
  </fills>
  <borders count="20">
    <border>
      <left/>
      <right/>
      <top/>
      <bottom/>
      <diagonal/>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179" fontId="0" fillId="0" borderId="0" xfId="15" applyNumberFormat="1" applyAlignment="1">
      <alignment/>
    </xf>
    <xf numFmtId="179" fontId="0" fillId="0" borderId="0" xfId="15" applyNumberFormat="1" applyFont="1" applyAlignment="1">
      <alignment/>
    </xf>
    <xf numFmtId="179" fontId="0" fillId="0" borderId="0" xfId="15" applyNumberFormat="1" applyAlignment="1">
      <alignment horizontal="center"/>
    </xf>
    <xf numFmtId="179" fontId="0" fillId="0" borderId="0" xfId="15" applyNumberFormat="1" applyFont="1" applyAlignment="1">
      <alignment horizontal="center"/>
    </xf>
    <xf numFmtId="179"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179" fontId="0" fillId="0" borderId="2" xfId="15" applyNumberFormat="1" applyBorder="1" applyAlignment="1">
      <alignment/>
    </xf>
    <xf numFmtId="179" fontId="0" fillId="0" borderId="3" xfId="15" applyNumberFormat="1" applyBorder="1" applyAlignment="1">
      <alignment/>
    </xf>
    <xf numFmtId="179" fontId="0" fillId="0" borderId="4" xfId="15" applyNumberFormat="1" applyBorder="1" applyAlignment="1">
      <alignment/>
    </xf>
    <xf numFmtId="179" fontId="0" fillId="0" borderId="5" xfId="15" applyNumberFormat="1" applyBorder="1" applyAlignment="1">
      <alignment/>
    </xf>
    <xf numFmtId="179" fontId="0" fillId="0" borderId="6" xfId="15" applyNumberFormat="1" applyBorder="1" applyAlignment="1">
      <alignment/>
    </xf>
    <xf numFmtId="49" fontId="0" fillId="0" borderId="0" xfId="0" applyNumberFormat="1" applyAlignment="1">
      <alignment/>
    </xf>
    <xf numFmtId="0" fontId="1" fillId="0" borderId="0" xfId="0" applyFont="1" applyAlignment="1">
      <alignment/>
    </xf>
    <xf numFmtId="0" fontId="0" fillId="0" borderId="0" xfId="0" applyAlignment="1">
      <alignment horizontal="left" vertical="center" wrapText="1"/>
    </xf>
    <xf numFmtId="0" fontId="0" fillId="0" borderId="0" xfId="0" applyAlignment="1">
      <alignment horizontal="left" vertical="top" wrapText="1"/>
    </xf>
    <xf numFmtId="179" fontId="0" fillId="0" borderId="0" xfId="15" applyNumberFormat="1" applyFont="1" applyAlignment="1">
      <alignment horizontal="right"/>
    </xf>
    <xf numFmtId="179" fontId="0" fillId="0" borderId="0" xfId="15" applyNumberFormat="1" applyFill="1" applyAlignment="1">
      <alignment/>
    </xf>
    <xf numFmtId="49" fontId="0" fillId="0" borderId="0" xfId="15" applyNumberFormat="1" applyFont="1" applyFill="1" applyAlignment="1">
      <alignment vertical="center"/>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0" fontId="0" fillId="0" borderId="0" xfId="0" applyFill="1" applyAlignment="1">
      <alignment horizontal="left" vertical="top" wrapText="1"/>
    </xf>
    <xf numFmtId="0" fontId="1" fillId="0" borderId="0" xfId="0" applyFont="1" applyAlignment="1">
      <alignment horizontal="left" vertical="center" wrapText="1"/>
    </xf>
    <xf numFmtId="179" fontId="0" fillId="0" borderId="0" xfId="15" applyNumberFormat="1" applyFont="1" applyFill="1" applyAlignment="1" quotePrefix="1">
      <alignment horizontal="center"/>
    </xf>
    <xf numFmtId="0" fontId="0" fillId="0" borderId="0" xfId="0" applyNumberFormat="1" applyAlignment="1">
      <alignment/>
    </xf>
    <xf numFmtId="0" fontId="1" fillId="0" borderId="0" xfId="0" applyNumberFormat="1" applyFont="1" applyAlignment="1">
      <alignment/>
    </xf>
    <xf numFmtId="179" fontId="1" fillId="0" borderId="0" xfId="15"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179" fontId="0" fillId="0" borderId="0" xfId="15" applyNumberFormat="1" applyFont="1" applyAlignment="1">
      <alignment/>
    </xf>
    <xf numFmtId="0" fontId="0" fillId="0" borderId="0" xfId="0" applyNumberFormat="1" applyFont="1" applyAlignment="1">
      <alignment/>
    </xf>
    <xf numFmtId="0" fontId="0" fillId="0" borderId="0" xfId="0" applyAlignment="1">
      <alignment horizontal="center" vertical="center" wrapText="1"/>
    </xf>
    <xf numFmtId="179" fontId="0" fillId="0" borderId="0" xfId="15" applyNumberFormat="1" applyAlignment="1">
      <alignment horizontal="center" vertical="center" wrapText="1"/>
    </xf>
    <xf numFmtId="179" fontId="0" fillId="0" borderId="7" xfId="15" applyNumberFormat="1" applyBorder="1" applyAlignment="1">
      <alignment horizontal="center"/>
    </xf>
    <xf numFmtId="179" fontId="0" fillId="0" borderId="0" xfId="15" applyNumberFormat="1" applyBorder="1" applyAlignment="1">
      <alignment horizontal="center" vertical="center" wrapText="1"/>
    </xf>
    <xf numFmtId="179" fontId="0" fillId="0" borderId="5" xfId="15" applyNumberFormat="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xf>
    <xf numFmtId="0" fontId="2" fillId="0" borderId="0" xfId="0" applyFont="1"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wrapText="1"/>
    </xf>
    <xf numFmtId="179" fontId="0" fillId="0" borderId="0" xfId="15" applyNumberFormat="1" applyAlignment="1">
      <alignment horizontal="left" vertical="center"/>
    </xf>
    <xf numFmtId="0" fontId="0" fillId="0" borderId="0" xfId="0" applyAlignment="1">
      <alignment horizontal="center" vertical="top" wrapText="1"/>
    </xf>
    <xf numFmtId="49" fontId="0" fillId="0" borderId="0" xfId="15" applyNumberFormat="1" applyFont="1" applyAlignment="1">
      <alignment/>
    </xf>
    <xf numFmtId="49" fontId="1" fillId="0" borderId="0" xfId="15" applyNumberFormat="1" applyFont="1" applyAlignment="1">
      <alignment/>
    </xf>
    <xf numFmtId="43" fontId="0" fillId="0" borderId="0" xfId="15" applyNumberFormat="1" applyBorder="1" applyAlignment="1">
      <alignment/>
    </xf>
    <xf numFmtId="49" fontId="0" fillId="0" borderId="0" xfId="15" applyNumberFormat="1" applyAlignment="1">
      <alignment/>
    </xf>
    <xf numFmtId="179" fontId="0" fillId="0" borderId="2" xfId="15" applyNumberFormat="1" applyFont="1" applyBorder="1" applyAlignment="1">
      <alignment horizontal="center"/>
    </xf>
    <xf numFmtId="179" fontId="0" fillId="0" borderId="3" xfId="15" applyNumberFormat="1" applyFont="1" applyBorder="1" applyAlignment="1">
      <alignment horizontal="center"/>
    </xf>
    <xf numFmtId="179" fontId="0" fillId="0" borderId="5" xfId="15" applyNumberFormat="1" applyFont="1" applyBorder="1" applyAlignment="1">
      <alignment horizontal="center"/>
    </xf>
    <xf numFmtId="179" fontId="0" fillId="0" borderId="0" xfId="15" applyNumberForma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center" vertical="center" wrapText="1"/>
    </xf>
    <xf numFmtId="49" fontId="0" fillId="0" borderId="0" xfId="0" applyNumberFormat="1" applyBorder="1" applyAlignment="1">
      <alignment/>
    </xf>
    <xf numFmtId="0" fontId="0" fillId="0" borderId="0" xfId="0" applyBorder="1" applyAlignment="1">
      <alignment horizontal="center" vertical="center" wrapText="1"/>
    </xf>
    <xf numFmtId="0" fontId="0" fillId="0" borderId="0" xfId="0" applyBorder="1" applyAlignment="1">
      <alignment horizontal="left" vertical="center"/>
    </xf>
    <xf numFmtId="179" fontId="0" fillId="0" borderId="0" xfId="15" applyNumberFormat="1" applyFont="1" applyFill="1" applyBorder="1" applyAlignment="1">
      <alignment horizontal="center" vertical="center"/>
    </xf>
    <xf numFmtId="179" fontId="0" fillId="0" borderId="0" xfId="15" applyNumberFormat="1" applyBorder="1" applyAlignment="1">
      <alignment horizontal="left" vertical="center"/>
    </xf>
    <xf numFmtId="179" fontId="0" fillId="0" borderId="0" xfId="15" applyNumberFormat="1" applyAlignment="1">
      <alignment/>
    </xf>
    <xf numFmtId="179" fontId="0" fillId="0" borderId="0" xfId="15" applyNumberFormat="1" applyBorder="1" applyAlignment="1">
      <alignment horizontal="right" vertical="center" wrapText="1"/>
    </xf>
    <xf numFmtId="179" fontId="0" fillId="0" borderId="0" xfId="0" applyNumberFormat="1" applyAlignment="1">
      <alignment/>
    </xf>
    <xf numFmtId="43" fontId="0" fillId="0" borderId="0" xfId="0" applyNumberFormat="1" applyAlignment="1">
      <alignment/>
    </xf>
    <xf numFmtId="179" fontId="2" fillId="0" borderId="0" xfId="15"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top" wrapText="1"/>
    </xf>
    <xf numFmtId="179" fontId="0" fillId="0" borderId="0" xfId="0" applyNumberFormat="1" applyFill="1" applyAlignment="1">
      <alignment/>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79" fontId="0" fillId="0" borderId="0" xfId="15" applyNumberFormat="1" applyFill="1" applyAlignment="1">
      <alignment horizontal="center"/>
    </xf>
    <xf numFmtId="179" fontId="0" fillId="0" borderId="0" xfId="15" applyNumberFormat="1" applyFont="1" applyFill="1" applyAlignment="1">
      <alignment horizontal="center"/>
    </xf>
    <xf numFmtId="179" fontId="0" fillId="0" borderId="6" xfId="15" applyNumberFormat="1" applyFill="1" applyBorder="1" applyAlignment="1">
      <alignment/>
    </xf>
    <xf numFmtId="9" fontId="0" fillId="0" borderId="0" xfId="19" applyFill="1" applyAlignment="1">
      <alignment/>
    </xf>
    <xf numFmtId="179" fontId="0" fillId="0" borderId="0" xfId="15" applyNumberFormat="1" applyFill="1" applyBorder="1" applyAlignment="1">
      <alignment/>
    </xf>
    <xf numFmtId="179" fontId="0" fillId="0" borderId="8" xfId="15" applyNumberFormat="1" applyFill="1" applyBorder="1" applyAlignment="1">
      <alignment/>
    </xf>
    <xf numFmtId="43" fontId="0" fillId="0" borderId="0" xfId="15" applyNumberFormat="1" applyFill="1" applyAlignment="1">
      <alignment/>
    </xf>
    <xf numFmtId="179" fontId="0" fillId="0" borderId="0" xfId="15" applyNumberFormat="1" applyFill="1" applyAlignment="1">
      <alignment horizontal="left" vertical="center"/>
    </xf>
    <xf numFmtId="179" fontId="0" fillId="0" borderId="0" xfId="15" applyNumberFormat="1" applyFont="1" applyFill="1" applyAlignment="1">
      <alignment horizontal="center" vertical="center"/>
    </xf>
    <xf numFmtId="179" fontId="0" fillId="0" borderId="1" xfId="15" applyNumberFormat="1" applyFont="1" applyFill="1" applyBorder="1" applyAlignment="1">
      <alignment horizontal="center" vertical="center"/>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xf>
    <xf numFmtId="179" fontId="0" fillId="0" borderId="0" xfId="0" applyNumberFormat="1" applyFont="1" applyFill="1" applyAlignment="1">
      <alignment horizontal="center" vertical="center" wrapText="1"/>
    </xf>
    <xf numFmtId="179" fontId="0" fillId="0" borderId="0" xfId="0" applyNumberFormat="1" applyFont="1" applyFill="1" applyAlignment="1">
      <alignment horizontal="left" vertical="center" wrapText="1"/>
    </xf>
    <xf numFmtId="179" fontId="0" fillId="0" borderId="9"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179" fontId="0" fillId="0" borderId="6" xfId="0" applyNumberFormat="1" applyFont="1" applyFill="1" applyBorder="1" applyAlignment="1">
      <alignment horizontal="left" vertical="center" wrapText="1"/>
    </xf>
    <xf numFmtId="179"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xf>
    <xf numFmtId="179" fontId="0" fillId="0" borderId="0" xfId="0" applyNumberFormat="1" applyFont="1" applyFill="1" applyBorder="1" applyAlignment="1">
      <alignment horizontal="left" vertical="center" wrapText="1"/>
    </xf>
    <xf numFmtId="179" fontId="2" fillId="0" borderId="0" xfId="15" applyNumberFormat="1" applyFont="1" applyFill="1" applyAlignment="1">
      <alignment horizontal="center" vertical="center" wrapText="1"/>
    </xf>
    <xf numFmtId="179" fontId="0" fillId="0" borderId="0" xfId="15" applyNumberFormat="1" applyFill="1" applyBorder="1" applyAlignment="1">
      <alignment horizontal="left" vertical="center"/>
    </xf>
    <xf numFmtId="179" fontId="0" fillId="0" borderId="0" xfId="15" applyNumberFormat="1" applyFill="1" applyBorder="1" applyAlignment="1">
      <alignment horizontal="right" vertical="center" wrapText="1"/>
    </xf>
    <xf numFmtId="9" fontId="0" fillId="0" borderId="0" xfId="15" applyNumberFormat="1" applyFill="1" applyAlignment="1">
      <alignment/>
    </xf>
    <xf numFmtId="179" fontId="0" fillId="0" borderId="0" xfId="15" applyNumberFormat="1" applyFill="1" applyAlignment="1">
      <alignment vertical="top"/>
    </xf>
    <xf numFmtId="179" fontId="0" fillId="0" borderId="1" xfId="15" applyNumberFormat="1" applyFill="1" applyBorder="1" applyAlignment="1">
      <alignment vertical="top"/>
    </xf>
    <xf numFmtId="179" fontId="0" fillId="0" borderId="0" xfId="15" applyNumberFormat="1" applyFill="1" applyBorder="1" applyAlignment="1">
      <alignment horizontal="left" vertical="center" wrapText="1"/>
    </xf>
    <xf numFmtId="179" fontId="0" fillId="0" borderId="0" xfId="15" applyNumberFormat="1" applyFill="1" applyBorder="1" applyAlignment="1">
      <alignment horizontal="center" vertical="center" wrapText="1"/>
    </xf>
    <xf numFmtId="179" fontId="0" fillId="0" borderId="0" xfId="15" applyNumberFormat="1" applyFont="1" applyFill="1" applyAlignment="1">
      <alignment horizontal="center" vertical="center"/>
    </xf>
    <xf numFmtId="179" fontId="0" fillId="0" borderId="0" xfId="15" applyNumberFormat="1" applyFill="1" applyBorder="1" applyAlignment="1">
      <alignment horizontal="center" vertical="center"/>
    </xf>
    <xf numFmtId="179" fontId="0" fillId="0" borderId="0" xfId="15" applyNumberFormat="1" applyFont="1" applyFill="1" applyAlignment="1">
      <alignment/>
    </xf>
    <xf numFmtId="179" fontId="0" fillId="0" borderId="0" xfId="15" applyNumberFormat="1" applyFont="1" applyFill="1" applyAlignment="1">
      <alignment/>
    </xf>
    <xf numFmtId="179" fontId="0" fillId="0" borderId="0" xfId="15" applyNumberFormat="1" applyFill="1" applyAlignment="1">
      <alignment horizontal="center" vertical="center" wrapText="1"/>
    </xf>
    <xf numFmtId="179" fontId="0" fillId="0" borderId="0" xfId="15" applyNumberFormat="1" applyFont="1" applyFill="1" applyAlignment="1">
      <alignment/>
    </xf>
    <xf numFmtId="179" fontId="0" fillId="0" borderId="6" xfId="15" applyNumberFormat="1" applyFont="1" applyFill="1" applyBorder="1" applyAlignment="1">
      <alignment/>
    </xf>
    <xf numFmtId="179" fontId="0" fillId="0" borderId="11" xfId="15" applyNumberFormat="1" applyFont="1" applyFill="1" applyBorder="1" applyAlignment="1">
      <alignment/>
    </xf>
    <xf numFmtId="179" fontId="0" fillId="0" borderId="11" xfId="15" applyNumberFormat="1" applyFill="1" applyBorder="1" applyAlignment="1">
      <alignment/>
    </xf>
    <xf numFmtId="179" fontId="0" fillId="0" borderId="1" xfId="15" applyNumberFormat="1" applyFill="1" applyBorder="1" applyAlignment="1">
      <alignment/>
    </xf>
    <xf numFmtId="0" fontId="4" fillId="0" borderId="0" xfId="0" applyAlignment="1">
      <alignment horizontal="left" wrapText="1"/>
    </xf>
    <xf numFmtId="2" fontId="0" fillId="0" borderId="0" xfId="0" applyNumberFormat="1" applyFill="1" applyAlignment="1">
      <alignment/>
    </xf>
    <xf numFmtId="179" fontId="0" fillId="0" borderId="0" xfId="15" applyNumberFormat="1" applyFont="1" applyFill="1" applyAlignment="1">
      <alignment vertical="center" wrapText="1"/>
    </xf>
    <xf numFmtId="179" fontId="0" fillId="0" borderId="6" xfId="15" applyNumberFormat="1" applyFont="1" applyBorder="1" applyAlignment="1">
      <alignment horizontal="right"/>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49" fontId="3" fillId="0" borderId="0" xfId="0" applyNumberFormat="1" applyFont="1" applyFill="1" applyAlignment="1">
      <alignment/>
    </xf>
    <xf numFmtId="179" fontId="0" fillId="0" borderId="6" xfId="15" applyNumberFormat="1" applyFont="1" applyFill="1" applyBorder="1" applyAlignment="1">
      <alignment horizontal="center" vertical="center"/>
    </xf>
    <xf numFmtId="43" fontId="0" fillId="0" borderId="0" xfId="15" applyAlignment="1">
      <alignment horizontal="left" vertical="center"/>
    </xf>
    <xf numFmtId="181" fontId="0" fillId="0" borderId="0" xfId="15" applyNumberFormat="1" applyAlignment="1">
      <alignment/>
    </xf>
    <xf numFmtId="179" fontId="0" fillId="0" borderId="0" xfId="15" applyNumberFormat="1" applyFill="1" applyAlignment="1">
      <alignment vertical="center" wrapText="1"/>
    </xf>
    <xf numFmtId="179" fontId="0" fillId="0" borderId="10" xfId="0" applyNumberFormat="1" applyFill="1" applyBorder="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0" fontId="0" fillId="0" borderId="0" xfId="0" applyAlignment="1">
      <alignment horizontal="center"/>
    </xf>
    <xf numFmtId="0" fontId="1" fillId="0" borderId="0" xfId="0" applyFont="1" applyAlignment="1" quotePrefix="1">
      <alignment horizontal="left" vertical="center"/>
    </xf>
    <xf numFmtId="0" fontId="0" fillId="0" borderId="0" xfId="0" applyFont="1" applyAlignment="1">
      <alignment horizontal="center"/>
    </xf>
    <xf numFmtId="43" fontId="0" fillId="0" borderId="0" xfId="15" applyNumberFormat="1" applyAlignment="1">
      <alignment horizontal="left" vertical="center"/>
    </xf>
    <xf numFmtId="0" fontId="0" fillId="0" borderId="0" xfId="0" applyNumberFormat="1" applyAlignment="1">
      <alignment horizontal="left"/>
    </xf>
    <xf numFmtId="0" fontId="0" fillId="0" borderId="0" xfId="0" applyNumberFormat="1" applyFont="1" applyAlignment="1">
      <alignment horizontal="left"/>
    </xf>
    <xf numFmtId="0" fontId="0" fillId="0" borderId="0" xfId="0" applyNumberFormat="1" applyFont="1" applyAlignment="1">
      <alignment horizontal="left" vertical="center"/>
    </xf>
    <xf numFmtId="179" fontId="0" fillId="0" borderId="6" xfId="15" applyNumberFormat="1" applyFont="1" applyFill="1" applyBorder="1" applyAlignment="1">
      <alignment vertical="center" wrapText="1"/>
    </xf>
    <xf numFmtId="179" fontId="0" fillId="0" borderId="6" xfId="15" applyNumberFormat="1" applyFill="1" applyBorder="1" applyAlignment="1">
      <alignment horizontal="left" vertical="center"/>
    </xf>
    <xf numFmtId="43" fontId="0" fillId="0" borderId="0" xfId="15" applyFill="1" applyAlignment="1">
      <alignment horizontal="left" vertical="center"/>
    </xf>
    <xf numFmtId="179" fontId="0" fillId="0" borderId="6" xfId="15" applyNumberFormat="1" applyBorder="1" applyAlignment="1">
      <alignment horizontal="left" vertical="center"/>
    </xf>
    <xf numFmtId="43" fontId="0" fillId="0" borderId="0" xfId="0" applyNumberFormat="1" applyAlignment="1">
      <alignment/>
    </xf>
    <xf numFmtId="0" fontId="0" fillId="0" borderId="0" xfId="0" applyNumberFormat="1" applyAlignment="1">
      <alignment horizontal="left" vertical="center"/>
    </xf>
    <xf numFmtId="179" fontId="0" fillId="0" borderId="12" xfId="15" applyNumberFormat="1" applyBorder="1" applyAlignment="1">
      <alignment/>
    </xf>
    <xf numFmtId="179" fontId="0" fillId="0" borderId="13" xfId="15" applyNumberFormat="1" applyFont="1" applyFill="1" applyBorder="1" applyAlignment="1">
      <alignment vertical="center" wrapText="1"/>
    </xf>
    <xf numFmtId="179" fontId="0" fillId="0" borderId="14" xfId="15" applyNumberFormat="1" applyFont="1" applyFill="1" applyBorder="1" applyAlignment="1">
      <alignment vertical="center" wrapText="1"/>
    </xf>
    <xf numFmtId="179" fontId="0" fillId="0" borderId="15" xfId="15" applyNumberFormat="1" applyFont="1" applyFill="1" applyBorder="1" applyAlignment="1">
      <alignment vertical="center" wrapText="1"/>
    </xf>
    <xf numFmtId="179" fontId="0" fillId="0" borderId="16" xfId="15" applyNumberFormat="1" applyFont="1" applyFill="1" applyBorder="1" applyAlignment="1">
      <alignment vertical="center" wrapText="1"/>
    </xf>
    <xf numFmtId="179" fontId="0" fillId="0" borderId="12" xfId="0" applyNumberFormat="1" applyFont="1" applyFill="1" applyBorder="1" applyAlignment="1">
      <alignment/>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top" wrapText="1"/>
    </xf>
    <xf numFmtId="0" fontId="0" fillId="0" borderId="0" xfId="0" applyFill="1" applyBorder="1" applyAlignment="1">
      <alignment horizontal="justify" vertical="center" wrapText="1"/>
    </xf>
    <xf numFmtId="0" fontId="1" fillId="0" borderId="0" xfId="0" applyFont="1" applyAlignment="1">
      <alignment horizontal="left" vertical="center"/>
    </xf>
    <xf numFmtId="0" fontId="0" fillId="0" borderId="0" xfId="0" applyFill="1" applyAlignment="1">
      <alignment vertical="center" wrapText="1"/>
    </xf>
    <xf numFmtId="0" fontId="0" fillId="0" borderId="0" xfId="0" applyAlignment="1">
      <alignment vertical="center" wrapText="1"/>
    </xf>
    <xf numFmtId="179" fontId="0" fillId="0" borderId="13" xfId="0" applyNumberFormat="1" applyFont="1" applyFill="1" applyBorder="1" applyAlignment="1">
      <alignment horizontal="left" vertical="center"/>
    </xf>
    <xf numFmtId="179" fontId="0" fillId="0" borderId="14" xfId="0" applyNumberFormat="1" applyFont="1" applyFill="1" applyBorder="1" applyAlignment="1">
      <alignment horizontal="left" vertical="center"/>
    </xf>
    <xf numFmtId="179" fontId="0" fillId="0" borderId="15" xfId="15" applyNumberFormat="1" applyFill="1" applyBorder="1" applyAlignment="1">
      <alignment horizontal="left" vertical="center"/>
    </xf>
    <xf numFmtId="179" fontId="0" fillId="0" borderId="16" xfId="15" applyNumberFormat="1" applyFill="1" applyBorder="1" applyAlignment="1">
      <alignment horizontal="left" vertical="center"/>
    </xf>
    <xf numFmtId="179" fontId="0" fillId="0" borderId="12" xfId="15" applyNumberFormat="1" applyFill="1" applyBorder="1" applyAlignment="1">
      <alignment horizontal="left" vertical="center"/>
    </xf>
    <xf numFmtId="179" fontId="0" fillId="0" borderId="13" xfId="15" applyNumberFormat="1" applyFill="1" applyBorder="1" applyAlignment="1">
      <alignment horizontal="left" vertical="center"/>
    </xf>
    <xf numFmtId="179" fontId="0" fillId="0" borderId="14" xfId="15" applyNumberFormat="1" applyFill="1" applyBorder="1" applyAlignment="1">
      <alignment horizontal="left" vertical="center"/>
    </xf>
    <xf numFmtId="179" fontId="0" fillId="0" borderId="12" xfId="15" applyNumberFormat="1" applyBorder="1" applyAlignment="1">
      <alignment horizontal="left" vertical="center"/>
    </xf>
    <xf numFmtId="179" fontId="0" fillId="0" borderId="13" xfId="15" applyNumberFormat="1" applyBorder="1" applyAlignment="1">
      <alignment horizontal="left" vertical="center"/>
    </xf>
    <xf numFmtId="179" fontId="0" fillId="0" borderId="14" xfId="15" applyNumberFormat="1" applyBorder="1" applyAlignment="1">
      <alignment horizontal="left" vertical="center"/>
    </xf>
    <xf numFmtId="179" fontId="0" fillId="0" borderId="17" xfId="15" applyNumberFormat="1" applyBorder="1" applyAlignment="1">
      <alignment horizontal="left" vertical="center"/>
    </xf>
    <xf numFmtId="179" fontId="0" fillId="0" borderId="7" xfId="15" applyNumberFormat="1" applyBorder="1" applyAlignment="1">
      <alignment horizontal="left" vertical="center"/>
    </xf>
    <xf numFmtId="179" fontId="0" fillId="0" borderId="15" xfId="15" applyNumberFormat="1" applyBorder="1" applyAlignment="1">
      <alignment horizontal="left" vertical="center"/>
    </xf>
    <xf numFmtId="179" fontId="0" fillId="0" borderId="16" xfId="15" applyNumberFormat="1" applyBorder="1" applyAlignment="1">
      <alignment horizontal="left" vertical="center"/>
    </xf>
    <xf numFmtId="0" fontId="0" fillId="0" borderId="0" xfId="0" applyAlignment="1">
      <alignment horizontal="right" vertical="center"/>
    </xf>
    <xf numFmtId="0" fontId="0" fillId="0" borderId="0" xfId="0" applyFill="1" applyAlignment="1">
      <alignment horizontal="center"/>
    </xf>
    <xf numFmtId="179" fontId="0" fillId="0" borderId="0" xfId="0" applyNumberFormat="1" applyFill="1" applyAlignment="1">
      <alignment horizontal="right"/>
    </xf>
    <xf numFmtId="49" fontId="1" fillId="0" borderId="0" xfId="15" applyNumberFormat="1" applyFont="1" applyAlignment="1">
      <alignment/>
    </xf>
    <xf numFmtId="49" fontId="0" fillId="0" borderId="0" xfId="15" applyNumberFormat="1" applyAlignment="1">
      <alignment vertical="center"/>
    </xf>
    <xf numFmtId="179" fontId="0" fillId="0" borderId="0" xfId="15" applyNumberFormat="1" applyAlignment="1">
      <alignment vertical="center" wrapText="1"/>
    </xf>
    <xf numFmtId="179" fontId="0" fillId="0" borderId="0" xfId="15" applyNumberFormat="1" applyAlignment="1">
      <alignment vertical="center"/>
    </xf>
    <xf numFmtId="179"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49" fontId="0" fillId="0" borderId="0" xfId="15" applyNumberFormat="1" applyFont="1" applyAlignment="1">
      <alignment vertical="center" wrapText="1"/>
    </xf>
    <xf numFmtId="179" fontId="0" fillId="0" borderId="18" xfId="15" applyNumberFormat="1" applyBorder="1" applyAlignment="1">
      <alignment horizontal="center" vertical="center" wrapText="1"/>
    </xf>
    <xf numFmtId="179" fontId="0" fillId="0" borderId="11" xfId="15" applyNumberFormat="1" applyBorder="1" applyAlignment="1">
      <alignment horizontal="center" vertical="center" wrapText="1"/>
    </xf>
    <xf numFmtId="179" fontId="0" fillId="0" borderId="19" xfId="15" applyNumberFormat="1" applyBorder="1" applyAlignment="1">
      <alignment horizontal="center" vertical="center" wrapText="1"/>
    </xf>
    <xf numFmtId="49" fontId="1" fillId="0" borderId="0" xfId="15" applyNumberFormat="1" applyFont="1" applyAlignment="1">
      <alignment horizontal="left" vertical="center" wrapText="1"/>
    </xf>
    <xf numFmtId="179" fontId="0" fillId="0" borderId="0" xfId="15" applyNumberFormat="1" applyFont="1" applyFill="1" applyAlignment="1">
      <alignment vertical="center" wrapText="1"/>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zoomScale="85" zoomScaleNormal="85" workbookViewId="0" topLeftCell="A1">
      <pane xSplit="6" ySplit="13" topLeftCell="G38" activePane="bottomRight" state="frozen"/>
      <selection pane="topLeft" activeCell="A1" sqref="A1"/>
      <selection pane="topRight" activeCell="F1" sqref="F1"/>
      <selection pane="bottomLeft" activeCell="A14" sqref="A14"/>
      <selection pane="bottomRight" activeCell="G7" sqref="G7:I7"/>
    </sheetView>
  </sheetViews>
  <sheetFormatPr defaultColWidth="9.140625" defaultRowHeight="12.75"/>
  <cols>
    <col min="1" max="1" width="3.7109375" style="75" customWidth="1"/>
    <col min="2" max="2" width="4.421875" style="75" customWidth="1"/>
    <col min="3" max="3" width="4.140625" style="75" customWidth="1"/>
    <col min="4" max="4" width="23.00390625" style="75" customWidth="1"/>
    <col min="5" max="5" width="6.8515625" style="77" customWidth="1"/>
    <col min="6" max="6" width="1.57421875" style="20" customWidth="1"/>
    <col min="7" max="7" width="16.57421875" style="20" customWidth="1"/>
    <col min="8" max="8" width="0.9921875" style="20" customWidth="1"/>
    <col min="9" max="9" width="16.421875" style="20" customWidth="1"/>
    <col min="10" max="10" width="1.8515625" style="20" customWidth="1"/>
    <col min="11" max="11" width="15.00390625" style="20" bestFit="1" customWidth="1"/>
    <col min="12" max="12" width="0.85546875" style="20" customWidth="1"/>
    <col min="13" max="13" width="17.140625" style="20" customWidth="1"/>
    <col min="14" max="14" width="1.28515625" style="20" customWidth="1"/>
    <col min="15" max="16384" width="9.140625" style="20" customWidth="1"/>
  </cols>
  <sheetData>
    <row r="1" ht="12.75">
      <c r="A1" s="74" t="s">
        <v>0</v>
      </c>
    </row>
    <row r="3" ht="12.75">
      <c r="A3" s="76" t="s">
        <v>194</v>
      </c>
    </row>
    <row r="5" ht="12.75">
      <c r="A5" s="76" t="s">
        <v>28</v>
      </c>
    </row>
    <row r="7" spans="1:13" s="78" customFormat="1" ht="12.75">
      <c r="A7" s="77"/>
      <c r="B7" s="77"/>
      <c r="C7" s="77"/>
      <c r="D7" s="77"/>
      <c r="E7" s="77"/>
      <c r="G7" s="183" t="s">
        <v>1</v>
      </c>
      <c r="H7" s="183"/>
      <c r="I7" s="183"/>
      <c r="K7" s="183" t="s">
        <v>7</v>
      </c>
      <c r="L7" s="183"/>
      <c r="M7" s="183"/>
    </row>
    <row r="8" spans="1:13" s="78" customFormat="1" ht="12.75">
      <c r="A8" s="77"/>
      <c r="B8" s="77"/>
      <c r="C8" s="77"/>
      <c r="D8" s="77"/>
      <c r="E8" s="77"/>
      <c r="G8" s="79" t="s">
        <v>2</v>
      </c>
      <c r="H8" s="79"/>
      <c r="I8" s="79" t="s">
        <v>5</v>
      </c>
      <c r="K8" s="79" t="s">
        <v>2</v>
      </c>
      <c r="L8" s="79"/>
      <c r="M8" s="79" t="s">
        <v>5</v>
      </c>
    </row>
    <row r="9" spans="1:13" s="78" customFormat="1" ht="12.75">
      <c r="A9" s="77"/>
      <c r="B9" s="77"/>
      <c r="C9" s="77"/>
      <c r="D9" s="77"/>
      <c r="E9" s="77"/>
      <c r="G9" s="79" t="s">
        <v>3</v>
      </c>
      <c r="H9" s="79"/>
      <c r="I9" s="79" t="s">
        <v>6</v>
      </c>
      <c r="K9" s="79" t="s">
        <v>3</v>
      </c>
      <c r="L9" s="79"/>
      <c r="M9" s="79" t="s">
        <v>6</v>
      </c>
    </row>
    <row r="10" spans="1:13" s="78" customFormat="1" ht="12.75">
      <c r="A10" s="77"/>
      <c r="B10" s="77"/>
      <c r="C10" s="77"/>
      <c r="D10" s="77"/>
      <c r="E10" s="77"/>
      <c r="G10" s="79" t="s">
        <v>4</v>
      </c>
      <c r="H10" s="79"/>
      <c r="I10" s="79" t="s">
        <v>4</v>
      </c>
      <c r="K10" s="79" t="s">
        <v>8</v>
      </c>
      <c r="L10" s="79"/>
      <c r="M10" s="79" t="s">
        <v>9</v>
      </c>
    </row>
    <row r="11" spans="1:13" s="78" customFormat="1" ht="12.75">
      <c r="A11" s="77"/>
      <c r="B11" s="77"/>
      <c r="C11" s="77"/>
      <c r="D11" s="77"/>
      <c r="E11" s="77"/>
      <c r="G11" s="27" t="s">
        <v>195</v>
      </c>
      <c r="H11" s="27"/>
      <c r="I11" s="27" t="s">
        <v>196</v>
      </c>
      <c r="K11" s="27" t="s">
        <v>195</v>
      </c>
      <c r="L11" s="27"/>
      <c r="M11" s="27" t="s">
        <v>196</v>
      </c>
    </row>
    <row r="12" spans="1:13" s="78" customFormat="1" ht="12.75">
      <c r="A12" s="77"/>
      <c r="B12" s="77"/>
      <c r="C12" s="77"/>
      <c r="D12" s="77"/>
      <c r="E12" s="77" t="s">
        <v>250</v>
      </c>
      <c r="G12" s="79" t="s">
        <v>23</v>
      </c>
      <c r="H12" s="79"/>
      <c r="I12" s="79" t="s">
        <v>23</v>
      </c>
      <c r="K12" s="79" t="s">
        <v>23</v>
      </c>
      <c r="L12" s="79"/>
      <c r="M12" s="79" t="s">
        <v>23</v>
      </c>
    </row>
    <row r="14" spans="1:13" ht="12.75">
      <c r="A14" s="76" t="s">
        <v>104</v>
      </c>
      <c r="G14" s="20">
        <v>32651</v>
      </c>
      <c r="I14" s="20">
        <v>33446</v>
      </c>
      <c r="K14" s="20">
        <v>112214</v>
      </c>
      <c r="M14" s="20">
        <v>80475</v>
      </c>
    </row>
    <row r="16" spans="1:13" ht="12.75">
      <c r="A16" s="76" t="s">
        <v>105</v>
      </c>
      <c r="G16" s="20">
        <v>-26169</v>
      </c>
      <c r="I16" s="20">
        <v>-21707</v>
      </c>
      <c r="K16" s="20">
        <v>-69131</v>
      </c>
      <c r="M16" s="20">
        <v>-43512</v>
      </c>
    </row>
    <row r="17" spans="7:13" ht="12.75">
      <c r="G17" s="80"/>
      <c r="I17" s="80"/>
      <c r="K17" s="80"/>
      <c r="M17" s="80"/>
    </row>
    <row r="18" spans="1:15" ht="12.75">
      <c r="A18" s="76" t="s">
        <v>106</v>
      </c>
      <c r="G18" s="20">
        <f>SUM(G14:G17)</f>
        <v>6482</v>
      </c>
      <c r="I18" s="20">
        <f>SUM(I14:I17)</f>
        <v>11739</v>
      </c>
      <c r="K18" s="20">
        <f>SUM(K14:K17)</f>
        <v>43083</v>
      </c>
      <c r="M18" s="20">
        <f>SUM(M14:M17)</f>
        <v>36963</v>
      </c>
      <c r="O18" s="81"/>
    </row>
    <row r="19" spans="7:13" ht="12.75">
      <c r="G19" s="103"/>
      <c r="I19" s="103"/>
      <c r="K19" s="103"/>
      <c r="M19" s="103"/>
    </row>
    <row r="20" spans="1:13" ht="12.75">
      <c r="A20" s="76" t="s">
        <v>107</v>
      </c>
      <c r="G20" s="20">
        <v>-6456</v>
      </c>
      <c r="I20" s="20">
        <v>-9408</v>
      </c>
      <c r="K20" s="20">
        <v>-36796</v>
      </c>
      <c r="M20" s="20">
        <v>-27334</v>
      </c>
    </row>
    <row r="21" spans="7:13" ht="12.75">
      <c r="G21" s="80"/>
      <c r="I21" s="80"/>
      <c r="K21" s="80"/>
      <c r="M21" s="80"/>
    </row>
    <row r="22" spans="1:13" ht="12.75">
      <c r="A22" s="76" t="s">
        <v>108</v>
      </c>
      <c r="G22" s="20">
        <f>SUM(G18:G21)</f>
        <v>26</v>
      </c>
      <c r="I22" s="20">
        <f>SUM(I18:I21)</f>
        <v>2331</v>
      </c>
      <c r="K22" s="20">
        <f>SUM(K18:K21)</f>
        <v>6287</v>
      </c>
      <c r="M22" s="20">
        <f>SUM(M18:M21)</f>
        <v>9629</v>
      </c>
    </row>
    <row r="23" ht="12.75">
      <c r="A23" s="76"/>
    </row>
    <row r="25" spans="1:13" ht="12.75">
      <c r="A25" s="76" t="s">
        <v>109</v>
      </c>
      <c r="G25" s="20">
        <v>-658</v>
      </c>
      <c r="I25" s="20">
        <v>-1337</v>
      </c>
      <c r="K25" s="20">
        <v>-3679</v>
      </c>
      <c r="M25" s="20">
        <v>-2915</v>
      </c>
    </row>
    <row r="26" spans="1:13" ht="12.75">
      <c r="A26" s="76" t="s">
        <v>239</v>
      </c>
      <c r="E26" s="77" t="s">
        <v>245</v>
      </c>
      <c r="G26" s="20">
        <v>977</v>
      </c>
      <c r="I26" s="20">
        <v>1126</v>
      </c>
      <c r="J26" s="78"/>
      <c r="K26" s="20">
        <v>3908</v>
      </c>
      <c r="M26" s="20">
        <v>2605</v>
      </c>
    </row>
    <row r="27" spans="7:13" ht="12.75">
      <c r="G27" s="80"/>
      <c r="I27" s="80"/>
      <c r="K27" s="80"/>
      <c r="M27" s="80"/>
    </row>
    <row r="28" spans="1:13" ht="12.75">
      <c r="A28" s="76" t="s">
        <v>110</v>
      </c>
      <c r="G28" s="20">
        <f>SUM(G22:G27)</f>
        <v>345</v>
      </c>
      <c r="I28" s="20">
        <f>SUM(I22:I27)</f>
        <v>2120</v>
      </c>
      <c r="K28" s="20">
        <f>SUM(K22:K27)</f>
        <v>6516</v>
      </c>
      <c r="M28" s="20">
        <f>SUM(M22:M27)</f>
        <v>9319</v>
      </c>
    </row>
    <row r="30" spans="1:13" ht="12.75">
      <c r="A30" s="76" t="s">
        <v>256</v>
      </c>
      <c r="E30" s="77" t="s">
        <v>245</v>
      </c>
      <c r="G30" s="20">
        <v>617</v>
      </c>
      <c r="I30" s="20">
        <v>272</v>
      </c>
      <c r="K30" s="20">
        <v>-885</v>
      </c>
      <c r="M30" s="20">
        <v>-1490</v>
      </c>
    </row>
    <row r="31" spans="7:13" ht="12.75">
      <c r="G31" s="80"/>
      <c r="I31" s="80"/>
      <c r="K31" s="80"/>
      <c r="M31" s="80"/>
    </row>
    <row r="32" spans="7:13" ht="12.75">
      <c r="G32" s="82"/>
      <c r="I32" s="82"/>
      <c r="K32" s="82"/>
      <c r="M32" s="82"/>
    </row>
    <row r="33" spans="1:13" ht="13.5" thickBot="1">
      <c r="A33" s="76" t="s">
        <v>161</v>
      </c>
      <c r="G33" s="83">
        <f>SUM(G28:G31)</f>
        <v>962</v>
      </c>
      <c r="I33" s="83">
        <f>SUM(I28:I31)</f>
        <v>2392</v>
      </c>
      <c r="K33" s="83">
        <f>SUM(K28:K31)</f>
        <v>5631</v>
      </c>
      <c r="M33" s="83">
        <f>SUM(M28:M31)</f>
        <v>7829</v>
      </c>
    </row>
    <row r="34" spans="7:13" ht="13.5" thickTop="1">
      <c r="G34" s="82"/>
      <c r="I34" s="82"/>
      <c r="K34" s="82"/>
      <c r="M34" s="82"/>
    </row>
    <row r="35" spans="1:16" ht="12.75">
      <c r="A35" s="76" t="s">
        <v>257</v>
      </c>
      <c r="E35" s="77" t="s">
        <v>245</v>
      </c>
      <c r="G35" s="84">
        <f>(962574/150000000)*100</f>
        <v>0.641716</v>
      </c>
      <c r="I35" s="84">
        <f>(2392463/150000000)*100</f>
        <v>1.5949753333333334</v>
      </c>
      <c r="K35" s="84">
        <f>(5630777/150000000)*100</f>
        <v>3.7538513333333334</v>
      </c>
      <c r="M35" s="84">
        <f>(7828798/150000000)*100</f>
        <v>5.219198666666667</v>
      </c>
      <c r="P35" s="84"/>
    </row>
    <row r="36" spans="7:13" ht="12.75">
      <c r="G36" s="84"/>
      <c r="I36" s="84"/>
      <c r="K36" s="84"/>
      <c r="M36" s="84"/>
    </row>
    <row r="39" spans="1:13" ht="12.75">
      <c r="A39" s="184" t="s">
        <v>139</v>
      </c>
      <c r="B39" s="184"/>
      <c r="C39" s="184"/>
      <c r="D39" s="184"/>
      <c r="E39" s="184"/>
      <c r="F39" s="184"/>
      <c r="G39" s="184"/>
      <c r="H39" s="184"/>
      <c r="I39" s="184"/>
      <c r="J39" s="184"/>
      <c r="K39" s="184"/>
      <c r="L39" s="184"/>
      <c r="M39" s="184"/>
    </row>
    <row r="40" spans="1:13" ht="12.75">
      <c r="A40" s="185"/>
      <c r="B40" s="185"/>
      <c r="C40" s="185"/>
      <c r="D40" s="185"/>
      <c r="E40" s="185"/>
      <c r="F40" s="185"/>
      <c r="G40" s="185"/>
      <c r="H40" s="185"/>
      <c r="I40" s="185"/>
      <c r="J40" s="185"/>
      <c r="K40" s="185"/>
      <c r="L40" s="185"/>
      <c r="M40" s="185"/>
    </row>
  </sheetData>
  <mergeCells count="3">
    <mergeCell ref="G7:I7"/>
    <mergeCell ref="K7:M7"/>
    <mergeCell ref="A39:M40"/>
  </mergeCells>
  <printOptions/>
  <pageMargins left="0.48" right="0.4" top="0.4" bottom="0.43" header="0.28" footer="0.21"/>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zoomScale="85" zoomScaleNormal="85" workbookViewId="0" topLeftCell="A40">
      <selection activeCell="E1" sqref="E1"/>
    </sheetView>
  </sheetViews>
  <sheetFormatPr defaultColWidth="9.140625" defaultRowHeight="12.75"/>
  <cols>
    <col min="1" max="1" width="3.57421875" style="54" customWidth="1"/>
    <col min="2" max="2" width="6.140625" style="7" customWidth="1"/>
    <col min="3" max="3" width="20.8515625" style="1" customWidth="1"/>
    <col min="4" max="4" width="16.7109375" style="1" customWidth="1"/>
    <col min="5" max="5" width="7.140625" style="3" customWidth="1"/>
    <col min="6" max="6" width="1.57421875" style="1" customWidth="1"/>
    <col min="7" max="7" width="14.8515625" style="1" customWidth="1"/>
    <col min="8" max="8" width="1.8515625" style="1" customWidth="1"/>
    <col min="9" max="9" width="14.421875" style="1" customWidth="1"/>
    <col min="10" max="10" width="1.8515625" style="1" customWidth="1"/>
    <col min="11" max="11" width="7.28125" style="1" customWidth="1"/>
    <col min="12" max="16384" width="9.140625" style="1" customWidth="1"/>
  </cols>
  <sheetData>
    <row r="1" ht="12.75">
      <c r="A1" s="52" t="str">
        <f>CCIS!A1</f>
        <v>HYTEX INTEGRATED BERHAD</v>
      </c>
    </row>
    <row r="3" ht="12.75">
      <c r="A3" s="54" t="str">
        <f>CCIS!A3</f>
        <v>Quarterly report on results for the 4th quarter ended 31 March 2004. The figures have not been audited.</v>
      </c>
    </row>
    <row r="5" ht="12.75">
      <c r="A5" s="51" t="s">
        <v>27</v>
      </c>
    </row>
    <row r="7" spans="1:9" s="3" customFormat="1" ht="12.75">
      <c r="A7" s="54"/>
      <c r="B7" s="6"/>
      <c r="G7" s="4" t="s">
        <v>254</v>
      </c>
      <c r="H7" s="4"/>
      <c r="I7" s="4" t="s">
        <v>254</v>
      </c>
    </row>
    <row r="8" spans="1:9" s="3" customFormat="1" ht="12.75">
      <c r="A8" s="54"/>
      <c r="B8" s="6"/>
      <c r="G8" s="4" t="s">
        <v>13</v>
      </c>
      <c r="H8" s="4"/>
      <c r="I8" s="4" t="s">
        <v>10</v>
      </c>
    </row>
    <row r="9" spans="1:9" s="3" customFormat="1" ht="12.75">
      <c r="A9" s="54"/>
      <c r="B9" s="6"/>
      <c r="G9" s="4" t="s">
        <v>14</v>
      </c>
      <c r="H9" s="4"/>
      <c r="I9" s="4" t="s">
        <v>11</v>
      </c>
    </row>
    <row r="10" spans="1:9" s="3" customFormat="1" ht="12.75">
      <c r="A10" s="54"/>
      <c r="B10" s="6"/>
      <c r="G10" s="4" t="s">
        <v>4</v>
      </c>
      <c r="H10" s="4"/>
      <c r="I10" s="4" t="s">
        <v>12</v>
      </c>
    </row>
    <row r="11" spans="1:9" s="3" customFormat="1" ht="12.75">
      <c r="A11" s="54"/>
      <c r="B11" s="6"/>
      <c r="G11" s="5" t="str">
        <f>CCIS!K11</f>
        <v>31/3/2004</v>
      </c>
      <c r="H11" s="5"/>
      <c r="I11" s="5" t="s">
        <v>138</v>
      </c>
    </row>
    <row r="12" spans="1:9" s="3" customFormat="1" ht="12.75">
      <c r="A12" s="54"/>
      <c r="B12" s="6"/>
      <c r="E12" s="3" t="s">
        <v>250</v>
      </c>
      <c r="G12" s="4" t="s">
        <v>23</v>
      </c>
      <c r="H12" s="4"/>
      <c r="I12" s="4" t="s">
        <v>23</v>
      </c>
    </row>
    <row r="13" spans="1:9" s="3" customFormat="1" ht="12.75">
      <c r="A13" s="54"/>
      <c r="B13" s="6"/>
      <c r="G13" s="4"/>
      <c r="H13" s="4"/>
      <c r="I13" s="4"/>
    </row>
    <row r="14" spans="1:9" s="3" customFormat="1" ht="12.75">
      <c r="A14" s="51" t="s">
        <v>112</v>
      </c>
      <c r="B14" s="6"/>
      <c r="G14" s="4">
        <v>66115</v>
      </c>
      <c r="H14" s="4"/>
      <c r="I14" s="20">
        <v>71176</v>
      </c>
    </row>
    <row r="15" spans="1:9" s="3" customFormat="1" ht="12.75">
      <c r="A15" s="54"/>
      <c r="B15" s="6"/>
      <c r="G15" s="4"/>
      <c r="H15" s="4"/>
      <c r="I15" s="4"/>
    </row>
    <row r="16" spans="1:9" s="3" customFormat="1" ht="12.75">
      <c r="A16" s="52" t="s">
        <v>113</v>
      </c>
      <c r="B16" s="6"/>
      <c r="G16" s="55"/>
      <c r="H16" s="4"/>
      <c r="I16" s="55"/>
    </row>
    <row r="17" spans="1:9" s="3" customFormat="1" ht="12.75">
      <c r="A17" s="51" t="s">
        <v>114</v>
      </c>
      <c r="B17" s="6"/>
      <c r="G17" s="56">
        <v>78974</v>
      </c>
      <c r="H17" s="4"/>
      <c r="I17" s="56">
        <v>83196</v>
      </c>
    </row>
    <row r="18" spans="1:9" s="3" customFormat="1" ht="12.75">
      <c r="A18" s="51" t="s">
        <v>115</v>
      </c>
      <c r="B18" s="6"/>
      <c r="G18" s="56">
        <v>18242</v>
      </c>
      <c r="H18" s="4"/>
      <c r="I18" s="56">
        <v>21115</v>
      </c>
    </row>
    <row r="19" spans="1:9" s="3" customFormat="1" ht="12.75">
      <c r="A19" s="51" t="s">
        <v>116</v>
      </c>
      <c r="B19" s="6"/>
      <c r="G19" s="56">
        <v>4048</v>
      </c>
      <c r="H19" s="4"/>
      <c r="I19" s="56">
        <v>4813</v>
      </c>
    </row>
    <row r="20" spans="1:9" s="3" customFormat="1" ht="12.75">
      <c r="A20" s="51" t="s">
        <v>117</v>
      </c>
      <c r="B20" s="6"/>
      <c r="G20" s="56">
        <v>2055</v>
      </c>
      <c r="H20" s="4"/>
      <c r="I20" s="56">
        <v>14143</v>
      </c>
    </row>
    <row r="21" spans="1:9" s="3" customFormat="1" ht="12.75">
      <c r="A21" s="54"/>
      <c r="B21" s="6"/>
      <c r="G21" s="57">
        <f>SUM(G17:G20)</f>
        <v>103319</v>
      </c>
      <c r="H21" s="4"/>
      <c r="I21" s="57">
        <f>SUM(I17:I20)</f>
        <v>123267</v>
      </c>
    </row>
    <row r="22" spans="1:9" s="3" customFormat="1" ht="12.75">
      <c r="A22" s="54"/>
      <c r="B22" s="6"/>
      <c r="G22" s="56"/>
      <c r="H22" s="4"/>
      <c r="I22" s="56"/>
    </row>
    <row r="23" spans="1:9" s="3" customFormat="1" ht="12.75">
      <c r="A23" s="52" t="s">
        <v>118</v>
      </c>
      <c r="B23" s="6"/>
      <c r="G23" s="56"/>
      <c r="H23" s="4"/>
      <c r="I23" s="56"/>
    </row>
    <row r="24" spans="1:9" s="3" customFormat="1" ht="12.75">
      <c r="A24" s="51" t="s">
        <v>119</v>
      </c>
      <c r="B24" s="6"/>
      <c r="G24" s="56">
        <v>5844</v>
      </c>
      <c r="H24" s="4"/>
      <c r="I24" s="56">
        <v>7419</v>
      </c>
    </row>
    <row r="25" spans="1:9" s="3" customFormat="1" ht="12.75">
      <c r="A25" s="51" t="s">
        <v>120</v>
      </c>
      <c r="B25" s="6"/>
      <c r="G25" s="56">
        <v>6272</v>
      </c>
      <c r="H25" s="4"/>
      <c r="I25" s="56">
        <v>7917</v>
      </c>
    </row>
    <row r="26" spans="1:9" s="3" customFormat="1" ht="12.75">
      <c r="A26" s="51" t="s">
        <v>121</v>
      </c>
      <c r="B26" s="6"/>
      <c r="G26" s="56">
        <v>2077</v>
      </c>
      <c r="H26" s="4"/>
      <c r="I26" s="56">
        <v>7665</v>
      </c>
    </row>
    <row r="27" spans="1:9" s="3" customFormat="1" ht="12.75">
      <c r="A27" s="51" t="s">
        <v>122</v>
      </c>
      <c r="B27" s="6"/>
      <c r="E27" s="3" t="s">
        <v>267</v>
      </c>
      <c r="G27" s="56">
        <v>47522</v>
      </c>
      <c r="H27" s="4"/>
      <c r="I27" s="56">
        <v>60062</v>
      </c>
    </row>
    <row r="28" spans="1:9" s="3" customFormat="1" ht="12.75">
      <c r="A28" s="51" t="s">
        <v>123</v>
      </c>
      <c r="B28" s="6"/>
      <c r="G28" s="56">
        <v>525</v>
      </c>
      <c r="H28" s="4"/>
      <c r="I28" s="56">
        <v>1919</v>
      </c>
    </row>
    <row r="29" spans="1:9" s="3" customFormat="1" ht="12.75">
      <c r="A29" s="54"/>
      <c r="B29" s="6"/>
      <c r="G29" s="57">
        <f>SUM(G24:G28)</f>
        <v>62240</v>
      </c>
      <c r="H29" s="4"/>
      <c r="I29" s="57">
        <f>SUM(I24:I28)</f>
        <v>84982</v>
      </c>
    </row>
    <row r="30" spans="7:12" ht="12.75">
      <c r="G30" s="12"/>
      <c r="I30" s="12"/>
      <c r="L30" s="3"/>
    </row>
    <row r="31" spans="1:12" ht="12.75">
      <c r="A31" s="52" t="s">
        <v>124</v>
      </c>
      <c r="G31" s="8">
        <f>G21-G29</f>
        <v>41079</v>
      </c>
      <c r="I31" s="8">
        <f>I21-I29</f>
        <v>38285</v>
      </c>
      <c r="L31" s="3"/>
    </row>
    <row r="32" spans="7:12" ht="12.75">
      <c r="G32" s="8"/>
      <c r="I32" s="8"/>
      <c r="L32" s="3"/>
    </row>
    <row r="33" spans="7:12" ht="19.5" customHeight="1" thickBot="1">
      <c r="G33" s="9">
        <f>G14+G31</f>
        <v>107194</v>
      </c>
      <c r="I33" s="9">
        <f>I14+I31</f>
        <v>109461</v>
      </c>
      <c r="L33" s="3"/>
    </row>
    <row r="34" spans="7:9" ht="13.5" thickTop="1">
      <c r="G34" s="8"/>
      <c r="I34" s="8"/>
    </row>
    <row r="35" spans="1:9" ht="12.75">
      <c r="A35" s="51" t="s">
        <v>125</v>
      </c>
      <c r="G35" s="8"/>
      <c r="I35" s="8"/>
    </row>
    <row r="36" spans="1:9" ht="12.75">
      <c r="A36" s="52" t="s">
        <v>126</v>
      </c>
      <c r="G36" s="8"/>
      <c r="I36" s="8"/>
    </row>
    <row r="37" spans="1:9" ht="12.75">
      <c r="A37" s="51" t="s">
        <v>29</v>
      </c>
      <c r="G37" s="20">
        <v>75000</v>
      </c>
      <c r="H37" s="20"/>
      <c r="I37" s="20">
        <v>75000</v>
      </c>
    </row>
    <row r="38" spans="1:9" ht="12.75">
      <c r="A38" s="51" t="s">
        <v>127</v>
      </c>
      <c r="E38" s="3" t="s">
        <v>245</v>
      </c>
      <c r="G38" s="8">
        <v>23205</v>
      </c>
      <c r="I38" s="20">
        <v>23373</v>
      </c>
    </row>
    <row r="39" spans="7:9" ht="12.75">
      <c r="G39" s="14"/>
      <c r="I39" s="14"/>
    </row>
    <row r="40" spans="7:9" ht="12.75">
      <c r="G40" s="8">
        <f>SUM(G37:G39)</f>
        <v>98205</v>
      </c>
      <c r="I40" s="8">
        <f>SUM(I37:I39)</f>
        <v>98373</v>
      </c>
    </row>
    <row r="41" spans="7:12" ht="12.75">
      <c r="G41" s="8"/>
      <c r="I41" s="8"/>
      <c r="L41" s="128"/>
    </row>
    <row r="42" spans="1:9" ht="12.75">
      <c r="A42" s="52" t="s">
        <v>128</v>
      </c>
      <c r="G42" s="10"/>
      <c r="I42" s="10"/>
    </row>
    <row r="43" spans="1:9" ht="12.75">
      <c r="A43" s="51" t="s">
        <v>129</v>
      </c>
      <c r="E43" s="3" t="s">
        <v>267</v>
      </c>
      <c r="G43" s="11">
        <v>5379</v>
      </c>
      <c r="I43" s="11">
        <v>7348</v>
      </c>
    </row>
    <row r="44" spans="1:9" ht="12.75">
      <c r="A44" s="51" t="s">
        <v>130</v>
      </c>
      <c r="E44" s="3" t="s">
        <v>245</v>
      </c>
      <c r="G44" s="12">
        <v>3610</v>
      </c>
      <c r="I44" s="12">
        <v>3740</v>
      </c>
    </row>
    <row r="45" spans="7:9" ht="12.75">
      <c r="G45" s="13">
        <f>SUM(G43:G44)</f>
        <v>8989</v>
      </c>
      <c r="I45" s="13">
        <f>SUM(I43:I44)</f>
        <v>11088</v>
      </c>
    </row>
    <row r="46" spans="7:9" ht="12.75">
      <c r="G46" s="8"/>
      <c r="I46" s="8"/>
    </row>
    <row r="47" spans="7:9" ht="19.5" customHeight="1" thickBot="1">
      <c r="G47" s="9">
        <f>G40+G45</f>
        <v>107194</v>
      </c>
      <c r="I47" s="9">
        <f>I40+I45</f>
        <v>109461</v>
      </c>
    </row>
    <row r="48" spans="7:9" ht="13.5" thickTop="1">
      <c r="G48" s="8"/>
      <c r="I48" s="8"/>
    </row>
    <row r="49" spans="1:9" ht="12.75">
      <c r="A49" s="51" t="s">
        <v>131</v>
      </c>
      <c r="E49" s="3" t="s">
        <v>245</v>
      </c>
      <c r="G49" s="53">
        <f>98205340/150000000</f>
        <v>0.6547022666666666</v>
      </c>
      <c r="I49" s="53">
        <f>98372000/150000000</f>
        <v>0.6558133333333334</v>
      </c>
    </row>
    <row r="50" spans="7:9" ht="12.75">
      <c r="G50" s="53"/>
      <c r="I50" s="8"/>
    </row>
    <row r="51" spans="7:9" ht="12.75">
      <c r="G51" s="53"/>
      <c r="I51" s="8"/>
    </row>
    <row r="52" spans="7:9" ht="12.75">
      <c r="G52" s="53"/>
      <c r="I52" s="8"/>
    </row>
    <row r="53" ht="12.75">
      <c r="A53" s="54" t="s">
        <v>170</v>
      </c>
    </row>
    <row r="54" spans="1:11" ht="27.75" customHeight="1">
      <c r="A54" s="187" t="s">
        <v>253</v>
      </c>
      <c r="B54" s="187"/>
      <c r="C54" s="187"/>
      <c r="D54" s="187"/>
      <c r="E54" s="187"/>
      <c r="F54" s="187"/>
      <c r="G54" s="187"/>
      <c r="H54" s="187"/>
      <c r="I54" s="187"/>
      <c r="J54" s="132"/>
      <c r="K54" s="132"/>
    </row>
    <row r="56" spans="1:11" ht="30" customHeight="1">
      <c r="A56" s="186" t="s">
        <v>140</v>
      </c>
      <c r="B56" s="186"/>
      <c r="C56" s="186"/>
      <c r="D56" s="186"/>
      <c r="E56" s="186"/>
      <c r="F56" s="186"/>
      <c r="G56" s="186"/>
      <c r="H56" s="186"/>
      <c r="I56" s="186"/>
      <c r="J56" s="131"/>
      <c r="K56" s="131"/>
    </row>
  </sheetData>
  <mergeCells count="2">
    <mergeCell ref="A56:I56"/>
    <mergeCell ref="A54:I54"/>
  </mergeCells>
  <printOptions/>
  <pageMargins left="0.45" right="0.2" top="0.35" bottom="0.28" header="0.26" footer="0.19"/>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61"/>
  <sheetViews>
    <sheetView zoomScale="85" zoomScaleNormal="85" workbookViewId="0" topLeftCell="A1">
      <selection activeCell="C63" sqref="C63"/>
    </sheetView>
  </sheetViews>
  <sheetFormatPr defaultColWidth="9.140625" defaultRowHeight="12.75"/>
  <cols>
    <col min="1" max="1" width="2.57421875" style="1" customWidth="1"/>
    <col min="2" max="2" width="21.421875" style="1" customWidth="1"/>
    <col min="3" max="4" width="22.421875" style="1" customWidth="1"/>
    <col min="5" max="5" width="12.421875" style="1" customWidth="1"/>
    <col min="6" max="6" width="1.28515625" style="1" customWidth="1"/>
    <col min="7" max="7" width="10.7109375" style="1" customWidth="1"/>
    <col min="8" max="8" width="1.28515625" style="1" customWidth="1"/>
    <col min="9" max="9" width="15.57421875" style="1" customWidth="1"/>
    <col min="10" max="10" width="1.28515625" style="1" customWidth="1"/>
    <col min="11" max="11" width="14.140625" style="1" customWidth="1"/>
    <col min="12" max="12" width="1.1484375" style="1" customWidth="1"/>
    <col min="13" max="13" width="15.28125" style="1" customWidth="1"/>
    <col min="14" max="16384" width="9.140625" style="1" customWidth="1"/>
  </cols>
  <sheetData>
    <row r="1" ht="12.75">
      <c r="A1" s="30" t="str">
        <f>CCBS!A1</f>
        <v>HYTEX INTEGRATED BERHAD</v>
      </c>
    </row>
    <row r="3" ht="12.75">
      <c r="A3" s="33" t="str">
        <f>CCBS!A3</f>
        <v>Quarterly report on results for the 4th quarter ended 31 March 2004. The figures have not been audited.</v>
      </c>
    </row>
    <row r="5" ht="12.75">
      <c r="A5" s="1" t="s">
        <v>225</v>
      </c>
    </row>
    <row r="6" ht="12.75">
      <c r="L6" s="8"/>
    </row>
    <row r="7" spans="7:13" ht="25.5">
      <c r="G7" s="188" t="s">
        <v>34</v>
      </c>
      <c r="H7" s="189"/>
      <c r="I7" s="189"/>
      <c r="J7" s="189"/>
      <c r="K7" s="190"/>
      <c r="L7" s="37"/>
      <c r="M7" s="39" t="s">
        <v>35</v>
      </c>
    </row>
    <row r="8" spans="4:13" s="36" customFormat="1" ht="54.75" customHeight="1">
      <c r="D8" s="36" t="s">
        <v>250</v>
      </c>
      <c r="E8" s="36" t="s">
        <v>29</v>
      </c>
      <c r="G8" s="36" t="s">
        <v>30</v>
      </c>
      <c r="I8" s="36" t="s">
        <v>31</v>
      </c>
      <c r="K8" s="36" t="s">
        <v>32</v>
      </c>
      <c r="L8" s="38"/>
      <c r="M8" s="36" t="s">
        <v>33</v>
      </c>
    </row>
    <row r="9" spans="5:13" ht="12.75">
      <c r="E9" s="3" t="s">
        <v>23</v>
      </c>
      <c r="F9" s="3"/>
      <c r="G9" s="3" t="s">
        <v>23</v>
      </c>
      <c r="H9" s="3"/>
      <c r="I9" s="3" t="s">
        <v>23</v>
      </c>
      <c r="J9" s="3"/>
      <c r="K9" s="3" t="s">
        <v>23</v>
      </c>
      <c r="L9" s="3"/>
      <c r="M9" s="3" t="s">
        <v>23</v>
      </c>
    </row>
    <row r="10" spans="5:13" ht="12.75">
      <c r="E10" s="3"/>
      <c r="F10" s="3"/>
      <c r="G10" s="3"/>
      <c r="H10" s="3"/>
      <c r="I10" s="3"/>
      <c r="J10" s="3"/>
      <c r="K10" s="3"/>
      <c r="L10" s="3"/>
      <c r="M10" s="3"/>
    </row>
    <row r="11" spans="1:13" ht="12.75">
      <c r="A11" s="30" t="s">
        <v>241</v>
      </c>
      <c r="E11" s="3"/>
      <c r="F11" s="3"/>
      <c r="G11" s="3"/>
      <c r="H11" s="3"/>
      <c r="I11" s="3"/>
      <c r="J11" s="3"/>
      <c r="K11" s="3"/>
      <c r="L11" s="3"/>
      <c r="M11" s="3"/>
    </row>
    <row r="12" spans="1:13" ht="12.75">
      <c r="A12" s="30" t="s">
        <v>240</v>
      </c>
      <c r="E12" s="19">
        <v>75000</v>
      </c>
      <c r="G12" s="1">
        <v>10366</v>
      </c>
      <c r="I12" s="1">
        <v>7463</v>
      </c>
      <c r="K12" s="1">
        <v>-32</v>
      </c>
      <c r="M12" s="1">
        <v>9305</v>
      </c>
    </row>
    <row r="13" ht="12.75">
      <c r="E13" s="19"/>
    </row>
    <row r="14" spans="1:13" ht="12.75">
      <c r="A14" s="30"/>
      <c r="B14" s="1" t="s">
        <v>202</v>
      </c>
      <c r="D14" s="3" t="s">
        <v>245</v>
      </c>
      <c r="E14" s="19">
        <v>0</v>
      </c>
      <c r="G14" s="1">
        <v>0</v>
      </c>
      <c r="I14" s="1">
        <v>-2252</v>
      </c>
      <c r="K14" s="1">
        <v>0</v>
      </c>
      <c r="M14" s="1">
        <f>-351-1126</f>
        <v>-1477</v>
      </c>
    </row>
    <row r="15" spans="1:13" ht="12.75">
      <c r="A15" s="30"/>
      <c r="E15" s="121"/>
      <c r="G15" s="121"/>
      <c r="I15" s="121"/>
      <c r="K15" s="121"/>
      <c r="M15" s="121"/>
    </row>
    <row r="16" spans="1:13" ht="12.75">
      <c r="A16" s="30" t="s">
        <v>203</v>
      </c>
      <c r="E16" s="19">
        <f>SUM(E12:E15)</f>
        <v>75000</v>
      </c>
      <c r="G16" s="19">
        <f>SUM(G12:G15)</f>
        <v>10366</v>
      </c>
      <c r="I16" s="19">
        <f>SUM(I12:I15)</f>
        <v>5211</v>
      </c>
      <c r="K16" s="19">
        <f>SUM(K12:K15)</f>
        <v>-32</v>
      </c>
      <c r="M16" s="19">
        <f>SUM(M12:M15)</f>
        <v>7828</v>
      </c>
    </row>
    <row r="18" ht="12.75">
      <c r="A18" s="2" t="s">
        <v>133</v>
      </c>
    </row>
    <row r="20" spans="2:13" ht="12.75">
      <c r="B20" s="2" t="s">
        <v>162</v>
      </c>
      <c r="E20" s="20">
        <v>0</v>
      </c>
      <c r="F20" s="20"/>
      <c r="G20" s="20">
        <v>0</v>
      </c>
      <c r="H20" s="20"/>
      <c r="I20" s="20">
        <v>0</v>
      </c>
      <c r="J20" s="20"/>
      <c r="K20" s="20">
        <v>-389</v>
      </c>
      <c r="L20" s="20"/>
      <c r="M20" s="20">
        <v>0</v>
      </c>
    </row>
    <row r="21" spans="2:13" ht="12.75">
      <c r="B21" s="2"/>
      <c r="E21" s="20"/>
      <c r="F21" s="20"/>
      <c r="G21" s="20"/>
      <c r="H21" s="20"/>
      <c r="I21" s="20"/>
      <c r="J21" s="20"/>
      <c r="K21" s="20"/>
      <c r="L21" s="20"/>
      <c r="M21" s="20"/>
    </row>
    <row r="22" spans="2:13" ht="12.75">
      <c r="B22" s="2" t="s">
        <v>160</v>
      </c>
      <c r="E22" s="20">
        <v>0</v>
      </c>
      <c r="F22" s="20"/>
      <c r="G22" s="20">
        <v>0</v>
      </c>
      <c r="H22" s="20"/>
      <c r="I22" s="20">
        <v>-3908</v>
      </c>
      <c r="J22" s="20"/>
      <c r="K22" s="20">
        <v>0</v>
      </c>
      <c r="L22" s="20"/>
      <c r="M22" s="20">
        <v>0</v>
      </c>
    </row>
    <row r="23" spans="2:13" ht="12.75">
      <c r="B23" s="2"/>
      <c r="E23" s="20"/>
      <c r="F23" s="20"/>
      <c r="G23" s="20"/>
      <c r="H23" s="20"/>
      <c r="I23" s="20"/>
      <c r="J23" s="20"/>
      <c r="K23" s="20"/>
      <c r="L23" s="20"/>
      <c r="M23" s="20"/>
    </row>
    <row r="24" spans="2:13" ht="12.75">
      <c r="B24" s="2" t="s">
        <v>163</v>
      </c>
      <c r="E24" s="20">
        <v>0</v>
      </c>
      <c r="F24" s="20"/>
      <c r="G24" s="20">
        <v>-2</v>
      </c>
      <c r="H24" s="20"/>
      <c r="I24" s="20">
        <v>0</v>
      </c>
      <c r="J24" s="20"/>
      <c r="K24" s="20">
        <v>0</v>
      </c>
      <c r="L24" s="20"/>
      <c r="M24" s="20">
        <v>0</v>
      </c>
    </row>
    <row r="25" spans="5:13" ht="12.75">
      <c r="E25" s="20"/>
      <c r="F25" s="20"/>
      <c r="G25" s="20"/>
      <c r="H25" s="20"/>
      <c r="I25" s="20"/>
      <c r="J25" s="20"/>
      <c r="K25" s="20"/>
      <c r="L25" s="20"/>
      <c r="M25" s="20"/>
    </row>
    <row r="26" spans="2:13" ht="12.75">
      <c r="B26" s="2" t="s">
        <v>135</v>
      </c>
      <c r="E26" s="20">
        <v>0</v>
      </c>
      <c r="F26" s="20"/>
      <c r="G26" s="20">
        <v>0</v>
      </c>
      <c r="H26" s="20"/>
      <c r="I26" s="20">
        <v>0</v>
      </c>
      <c r="J26" s="20"/>
      <c r="K26" s="20">
        <v>0</v>
      </c>
      <c r="L26" s="20"/>
      <c r="M26" s="20">
        <v>5631</v>
      </c>
    </row>
    <row r="27" spans="2:13" ht="12.75">
      <c r="B27" s="2"/>
      <c r="E27" s="20"/>
      <c r="F27" s="20"/>
      <c r="G27" s="20"/>
      <c r="H27" s="20"/>
      <c r="I27" s="20"/>
      <c r="J27" s="20"/>
      <c r="K27" s="20"/>
      <c r="L27" s="20"/>
      <c r="M27" s="20"/>
    </row>
    <row r="28" spans="2:13" ht="12.75">
      <c r="B28" s="110" t="s">
        <v>169</v>
      </c>
      <c r="E28" s="20">
        <v>0</v>
      </c>
      <c r="F28" s="20"/>
      <c r="G28" s="20">
        <v>0</v>
      </c>
      <c r="H28" s="20"/>
      <c r="I28" s="20">
        <v>0</v>
      </c>
      <c r="J28" s="20"/>
      <c r="K28" s="20">
        <v>0</v>
      </c>
      <c r="L28" s="20"/>
      <c r="M28" s="20">
        <v>-1500</v>
      </c>
    </row>
    <row r="29" spans="5:13" ht="12.75">
      <c r="E29" s="20"/>
      <c r="F29" s="20"/>
      <c r="G29" s="20"/>
      <c r="H29" s="20"/>
      <c r="I29" s="20"/>
      <c r="J29" s="20"/>
      <c r="K29" s="20"/>
      <c r="L29" s="20"/>
      <c r="M29" s="20"/>
    </row>
    <row r="30" spans="1:13" ht="13.5" thickBot="1">
      <c r="A30" s="30" t="s">
        <v>204</v>
      </c>
      <c r="E30" s="9">
        <f>SUM(E16:E29)</f>
        <v>75000</v>
      </c>
      <c r="G30" s="9">
        <f>SUM(G16:G29)</f>
        <v>10364</v>
      </c>
      <c r="I30" s="9">
        <f>SUM(I16:I29)</f>
        <v>1303</v>
      </c>
      <c r="K30" s="9">
        <f>SUM(K16:K29)</f>
        <v>-421</v>
      </c>
      <c r="M30" s="9">
        <f>SUM(M16:M29)</f>
        <v>11959</v>
      </c>
    </row>
    <row r="31" ht="13.5" thickTop="1"/>
    <row r="33" spans="1:13" ht="12.75">
      <c r="A33" s="30" t="s">
        <v>132</v>
      </c>
      <c r="E33" s="19" t="s">
        <v>25</v>
      </c>
      <c r="G33" s="1">
        <v>0</v>
      </c>
      <c r="I33" s="1">
        <v>0</v>
      </c>
      <c r="K33" s="1">
        <v>0</v>
      </c>
      <c r="M33" s="1">
        <v>-1</v>
      </c>
    </row>
    <row r="35" ht="12.75">
      <c r="A35" s="2" t="s">
        <v>134</v>
      </c>
    </row>
    <row r="37" ht="12.75">
      <c r="B37" s="1" t="s">
        <v>172</v>
      </c>
    </row>
    <row r="39" spans="2:11" ht="12.75">
      <c r="B39" s="1" t="s">
        <v>173</v>
      </c>
      <c r="E39" s="1">
        <v>51291</v>
      </c>
      <c r="G39" s="1">
        <v>9232</v>
      </c>
      <c r="I39" s="1">
        <v>0</v>
      </c>
      <c r="K39" s="1">
        <v>0</v>
      </c>
    </row>
    <row r="41" spans="2:11" ht="12.75">
      <c r="B41" s="1" t="s">
        <v>174</v>
      </c>
      <c r="E41" s="1">
        <v>12151</v>
      </c>
      <c r="G41" s="1">
        <v>0</v>
      </c>
      <c r="I41" s="1">
        <v>0</v>
      </c>
      <c r="K41" s="1">
        <v>0</v>
      </c>
    </row>
    <row r="43" spans="2:11" ht="12.75">
      <c r="B43" s="1" t="s">
        <v>188</v>
      </c>
      <c r="E43" s="1">
        <v>11558</v>
      </c>
      <c r="G43" s="1">
        <v>3467</v>
      </c>
      <c r="I43" s="1">
        <v>0</v>
      </c>
      <c r="K43" s="1">
        <v>0</v>
      </c>
    </row>
    <row r="45" spans="2:11" ht="12.75">
      <c r="B45" s="68" t="s">
        <v>162</v>
      </c>
      <c r="E45" s="1">
        <v>0</v>
      </c>
      <c r="G45" s="1">
        <v>0</v>
      </c>
      <c r="I45" s="1">
        <v>0</v>
      </c>
      <c r="K45" s="1">
        <v>-32</v>
      </c>
    </row>
    <row r="46" ht="12.75">
      <c r="B46" s="2"/>
    </row>
    <row r="47" spans="2:9" ht="12.75">
      <c r="B47" s="68" t="s">
        <v>205</v>
      </c>
      <c r="D47" s="3" t="s">
        <v>245</v>
      </c>
      <c r="E47" s="1">
        <v>0</v>
      </c>
      <c r="G47" s="1">
        <v>0</v>
      </c>
      <c r="I47" s="1">
        <v>7816</v>
      </c>
    </row>
    <row r="48" ht="12.75">
      <c r="B48" s="2"/>
    </row>
    <row r="49" spans="2:9" ht="12.75">
      <c r="B49" s="2" t="s">
        <v>160</v>
      </c>
      <c r="D49" s="4" t="s">
        <v>245</v>
      </c>
      <c r="E49" s="1">
        <v>0</v>
      </c>
      <c r="G49" s="1">
        <v>0</v>
      </c>
      <c r="I49" s="1">
        <v>-2605</v>
      </c>
    </row>
    <row r="50" ht="12.75">
      <c r="B50" s="2"/>
    </row>
    <row r="51" spans="2:9" ht="12.75">
      <c r="B51" s="2" t="s">
        <v>163</v>
      </c>
      <c r="E51" s="1">
        <v>0</v>
      </c>
      <c r="G51" s="1">
        <v>-2333</v>
      </c>
      <c r="I51" s="1">
        <v>0</v>
      </c>
    </row>
    <row r="52" ht="12.75">
      <c r="B52" s="2"/>
    </row>
    <row r="53" spans="2:13" ht="12.75">
      <c r="B53" s="2" t="s">
        <v>212</v>
      </c>
      <c r="D53" s="3" t="s">
        <v>245</v>
      </c>
      <c r="E53" s="1">
        <v>0</v>
      </c>
      <c r="G53" s="1">
        <v>0</v>
      </c>
      <c r="I53" s="1">
        <v>0</v>
      </c>
      <c r="M53" s="1">
        <v>7829</v>
      </c>
    </row>
    <row r="55" spans="1:13" ht="13.5" thickBot="1">
      <c r="A55" s="30" t="s">
        <v>197</v>
      </c>
      <c r="E55" s="9">
        <f>SUM(E33:E54)</f>
        <v>75000</v>
      </c>
      <c r="G55" s="9">
        <f>SUM(G33:G54)</f>
        <v>10366</v>
      </c>
      <c r="I55" s="9">
        <f>SUM(I33:I54)</f>
        <v>5211</v>
      </c>
      <c r="K55" s="9">
        <f>SUM(K33:K54)</f>
        <v>-32</v>
      </c>
      <c r="M55" s="9">
        <f>SUM(M33:M54)</f>
        <v>7828</v>
      </c>
    </row>
    <row r="56" ht="13.5" thickTop="1"/>
    <row r="57" ht="12.75">
      <c r="A57" s="52" t="s">
        <v>24</v>
      </c>
    </row>
    <row r="58" ht="12.75">
      <c r="A58" s="52"/>
    </row>
    <row r="59" spans="1:13" ht="12.75" customHeight="1">
      <c r="A59" s="21" t="s">
        <v>25</v>
      </c>
      <c r="B59" s="192" t="s">
        <v>136</v>
      </c>
      <c r="C59" s="192"/>
      <c r="D59" s="192"/>
      <c r="E59" s="192"/>
      <c r="F59" s="192"/>
      <c r="G59" s="192"/>
      <c r="H59" s="192"/>
      <c r="I59" s="192"/>
      <c r="J59" s="192"/>
      <c r="K59" s="192"/>
      <c r="L59" s="192"/>
      <c r="M59" s="192"/>
    </row>
    <row r="60" ht="16.5" customHeight="1"/>
    <row r="61" spans="1:13" ht="37.5" customHeight="1">
      <c r="A61" s="191" t="s">
        <v>141</v>
      </c>
      <c r="B61" s="191"/>
      <c r="C61" s="191"/>
      <c r="D61" s="191"/>
      <c r="E61" s="191"/>
      <c r="F61" s="191"/>
      <c r="G61" s="191"/>
      <c r="H61" s="191"/>
      <c r="I61" s="191"/>
      <c r="J61" s="191"/>
      <c r="K61" s="191"/>
      <c r="L61" s="191"/>
      <c r="M61" s="191"/>
    </row>
  </sheetData>
  <mergeCells count="3">
    <mergeCell ref="G7:K7"/>
    <mergeCell ref="A61:M61"/>
    <mergeCell ref="B59:M59"/>
  </mergeCells>
  <printOptions/>
  <pageMargins left="0.33" right="0.24" top="0.31" bottom="0.26" header="0.17" footer="0.16"/>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M43"/>
  <sheetViews>
    <sheetView zoomScale="85" zoomScaleNormal="85" workbookViewId="0" topLeftCell="A1">
      <selection activeCell="I15" sqref="I15"/>
    </sheetView>
  </sheetViews>
  <sheetFormatPr defaultColWidth="9.140625" defaultRowHeight="12.75"/>
  <cols>
    <col min="1" max="1" width="4.421875" style="1" customWidth="1"/>
    <col min="2" max="5" width="9.140625" style="1" customWidth="1"/>
    <col min="6" max="6" width="17.7109375" style="1" customWidth="1"/>
    <col min="7" max="7" width="11.7109375" style="20" customWidth="1"/>
    <col min="8" max="8" width="2.57421875" style="20" customWidth="1"/>
    <col min="9" max="9" width="11.7109375" style="20" customWidth="1"/>
    <col min="10" max="11" width="9.140625" style="20" customWidth="1"/>
    <col min="12" max="16384" width="9.140625" style="1" customWidth="1"/>
  </cols>
  <sheetData>
    <row r="1" ht="12.75">
      <c r="A1" s="30" t="str">
        <f>CCSCE!A1</f>
        <v>HYTEX INTEGRATED BERHAD</v>
      </c>
    </row>
    <row r="3" ht="12.75">
      <c r="A3" s="33" t="str">
        <f>CCSCE!A3</f>
        <v>Quarterly report on results for the 4th quarter ended 31 March 2004. The figures have not been audited.</v>
      </c>
    </row>
    <row r="5" ht="12.75">
      <c r="A5" s="2" t="s">
        <v>36</v>
      </c>
    </row>
    <row r="6" spans="9:11" ht="12.75">
      <c r="I6" s="111"/>
      <c r="J6" s="111"/>
      <c r="K6" s="111"/>
    </row>
    <row r="7" spans="7:11" s="36" customFormat="1" ht="38.25">
      <c r="G7" s="112" t="s">
        <v>198</v>
      </c>
      <c r="H7" s="112"/>
      <c r="I7" s="112" t="s">
        <v>236</v>
      </c>
      <c r="J7" s="79"/>
      <c r="K7" s="79"/>
    </row>
    <row r="8" spans="7:11" ht="12.75">
      <c r="G8" s="78" t="s">
        <v>23</v>
      </c>
      <c r="I8" s="78" t="s">
        <v>23</v>
      </c>
      <c r="J8" s="79"/>
      <c r="K8" s="79"/>
    </row>
    <row r="9" spans="9:11" ht="12.75">
      <c r="I9" s="78"/>
      <c r="J9" s="79"/>
      <c r="K9" s="79"/>
    </row>
    <row r="10" spans="1:11" ht="12.75">
      <c r="A10" s="1" t="s">
        <v>53</v>
      </c>
      <c r="G10" s="113">
        <v>6516</v>
      </c>
      <c r="I10" s="20">
        <v>9319</v>
      </c>
      <c r="J10" s="27"/>
      <c r="K10" s="27"/>
    </row>
    <row r="11" spans="7:11" ht="12.75">
      <c r="G11" s="113"/>
      <c r="J11" s="79"/>
      <c r="K11" s="79"/>
    </row>
    <row r="12" spans="2:9" ht="12.75">
      <c r="B12" s="1" t="s">
        <v>95</v>
      </c>
      <c r="G12" s="113">
        <v>8414</v>
      </c>
      <c r="I12" s="20">
        <v>5701</v>
      </c>
    </row>
    <row r="13" spans="2:9" ht="12.75">
      <c r="B13" s="1" t="s">
        <v>153</v>
      </c>
      <c r="G13" s="113">
        <v>-949</v>
      </c>
      <c r="I13" s="20">
        <v>-1173</v>
      </c>
    </row>
    <row r="14" spans="2:9" ht="12.75">
      <c r="B14" s="1" t="s">
        <v>96</v>
      </c>
      <c r="G14" s="113">
        <v>-2409</v>
      </c>
      <c r="I14" s="20">
        <v>-1993</v>
      </c>
    </row>
    <row r="15" spans="2:9" ht="12.75">
      <c r="B15" s="1" t="s">
        <v>154</v>
      </c>
      <c r="G15" s="113">
        <v>-3679</v>
      </c>
      <c r="I15" s="20">
        <v>-2915</v>
      </c>
    </row>
    <row r="16" spans="7:9" ht="12.75">
      <c r="G16" s="114"/>
      <c r="I16" s="80"/>
    </row>
    <row r="17" spans="1:9" ht="12.75">
      <c r="A17" s="1" t="s">
        <v>97</v>
      </c>
      <c r="G17" s="115">
        <f>SUM(G10:G16)</f>
        <v>7893</v>
      </c>
      <c r="I17" s="116">
        <f>SUM(I10:I16)</f>
        <v>8939</v>
      </c>
    </row>
    <row r="18" ht="12.75">
      <c r="G18" s="113"/>
    </row>
    <row r="19" spans="1:7" ht="12.75">
      <c r="A19" s="1" t="s">
        <v>98</v>
      </c>
      <c r="G19" s="113"/>
    </row>
    <row r="20" spans="2:9" ht="12.75">
      <c r="B20" s="1" t="s">
        <v>102</v>
      </c>
      <c r="G20" s="113">
        <v>-3583</v>
      </c>
      <c r="I20" s="73">
        <v>-1774</v>
      </c>
    </row>
    <row r="21" spans="2:9" ht="12.75">
      <c r="B21" s="1" t="s">
        <v>175</v>
      </c>
      <c r="I21" s="73"/>
    </row>
    <row r="22" spans="2:9" ht="12.75">
      <c r="B22" s="1" t="s">
        <v>176</v>
      </c>
      <c r="G22" s="20">
        <v>0</v>
      </c>
      <c r="I22" s="73">
        <v>-16417</v>
      </c>
    </row>
    <row r="24" spans="1:9" ht="12.75">
      <c r="A24" s="1" t="s">
        <v>99</v>
      </c>
      <c r="G24" s="116">
        <f>SUM(G20:G23)</f>
        <v>-3583</v>
      </c>
      <c r="I24" s="116">
        <f>SUM(I20:I23)</f>
        <v>-18191</v>
      </c>
    </row>
    <row r="26" ht="12.75">
      <c r="A26" s="1" t="s">
        <v>100</v>
      </c>
    </row>
    <row r="27" spans="2:9" ht="12.75">
      <c r="B27" s="1" t="s">
        <v>101</v>
      </c>
      <c r="G27" s="20">
        <v>-15113</v>
      </c>
      <c r="I27" s="73">
        <f>-5564-107-2612</f>
        <v>-8283</v>
      </c>
    </row>
    <row r="28" spans="2:9" ht="12.75">
      <c r="B28" s="69" t="s">
        <v>177</v>
      </c>
      <c r="G28" s="20">
        <v>0</v>
      </c>
      <c r="I28" s="73">
        <v>24844</v>
      </c>
    </row>
    <row r="29" spans="2:9" ht="12.75">
      <c r="B29" s="69" t="s">
        <v>169</v>
      </c>
      <c r="G29" s="20">
        <v>-1500</v>
      </c>
      <c r="I29" s="73">
        <v>0</v>
      </c>
    </row>
    <row r="31" spans="1:9" ht="12.75">
      <c r="A31" s="1" t="s">
        <v>164</v>
      </c>
      <c r="G31" s="116">
        <f>SUM(G27:G30)</f>
        <v>-16613</v>
      </c>
      <c r="I31" s="116">
        <f>SUM(I27:I30)</f>
        <v>16561</v>
      </c>
    </row>
    <row r="33" spans="1:9" ht="12.75">
      <c r="A33" s="1" t="s">
        <v>165</v>
      </c>
      <c r="G33" s="20">
        <f>G17+G24+G31</f>
        <v>-12303</v>
      </c>
      <c r="I33" s="20">
        <f>I17+I24+I31</f>
        <v>7309</v>
      </c>
    </row>
    <row r="34" spans="1:9" ht="12.75">
      <c r="A34" s="1" t="s">
        <v>166</v>
      </c>
      <c r="G34" s="20">
        <v>-389</v>
      </c>
      <c r="I34" s="73">
        <v>4</v>
      </c>
    </row>
    <row r="35" spans="1:9" ht="12.75">
      <c r="A35" s="1" t="s">
        <v>167</v>
      </c>
      <c r="G35" s="20">
        <v>7313</v>
      </c>
      <c r="I35" s="178" t="s">
        <v>25</v>
      </c>
    </row>
    <row r="37" spans="1:9" ht="13.5" thickBot="1">
      <c r="A37" s="1" t="s">
        <v>168</v>
      </c>
      <c r="G37" s="117">
        <f>SUM(G33:G36)</f>
        <v>-5379</v>
      </c>
      <c r="I37" s="117">
        <f>SUM(I33:I36)</f>
        <v>7313</v>
      </c>
    </row>
    <row r="38" ht="13.5" thickTop="1"/>
    <row r="39" ht="12.75">
      <c r="A39" s="179" t="s">
        <v>24</v>
      </c>
    </row>
    <row r="40" ht="12.75">
      <c r="A40" s="179"/>
    </row>
    <row r="41" spans="1:13" ht="12.75">
      <c r="A41" s="180" t="s">
        <v>25</v>
      </c>
      <c r="B41" s="182" t="s">
        <v>264</v>
      </c>
      <c r="C41" s="181"/>
      <c r="D41" s="181"/>
      <c r="E41" s="181"/>
      <c r="F41" s="181"/>
      <c r="G41" s="129"/>
      <c r="H41" s="129"/>
      <c r="I41" s="129"/>
      <c r="J41" s="129"/>
      <c r="K41" s="129"/>
      <c r="L41" s="181"/>
      <c r="M41" s="181"/>
    </row>
    <row r="42" spans="1:13" ht="12.75">
      <c r="A42" s="180"/>
      <c r="B42" s="182"/>
      <c r="C42" s="181"/>
      <c r="D42" s="181"/>
      <c r="E42" s="181"/>
      <c r="F42" s="181"/>
      <c r="G42" s="129"/>
      <c r="H42" s="129"/>
      <c r="I42" s="129"/>
      <c r="J42" s="129"/>
      <c r="K42" s="129"/>
      <c r="L42" s="181"/>
      <c r="M42" s="181"/>
    </row>
    <row r="43" spans="1:11" ht="29.25" customHeight="1">
      <c r="A43" s="191" t="s">
        <v>142</v>
      </c>
      <c r="B43" s="191"/>
      <c r="C43" s="191"/>
      <c r="D43" s="191"/>
      <c r="E43" s="191"/>
      <c r="F43" s="191"/>
      <c r="G43" s="191"/>
      <c r="H43" s="191"/>
      <c r="I43" s="191"/>
      <c r="J43" s="191"/>
      <c r="K43" s="191"/>
    </row>
  </sheetData>
  <mergeCells count="1">
    <mergeCell ref="A43:K43"/>
  </mergeCells>
  <printOptions/>
  <pageMargins left="0.42" right="0.22" top="1" bottom="1" header="0.5" footer="0.5"/>
  <pageSetup fitToHeight="1"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M227"/>
  <sheetViews>
    <sheetView tabSelected="1" workbookViewId="0" topLeftCell="A40">
      <selection activeCell="B14" sqref="B14"/>
    </sheetView>
  </sheetViews>
  <sheetFormatPr defaultColWidth="9.140625" defaultRowHeight="12.75"/>
  <cols>
    <col min="1" max="1" width="4.140625" style="15" customWidth="1"/>
    <col min="2" max="2" width="7.140625" style="0" customWidth="1"/>
    <col min="3" max="3" width="9.00390625" style="0" customWidth="1"/>
    <col min="5" max="5" width="10.8515625" style="0" customWidth="1"/>
    <col min="6" max="6" width="13.7109375" style="0" customWidth="1"/>
    <col min="7" max="7" width="12.28125" style="0" customWidth="1"/>
    <col min="8" max="8" width="12.421875" style="0" customWidth="1"/>
    <col min="9" max="9" width="13.00390625" style="0" customWidth="1"/>
    <col min="10" max="10" width="12.28125" style="0" customWidth="1"/>
    <col min="11" max="11" width="2.57421875" style="0" customWidth="1"/>
    <col min="12" max="12" width="12.00390625" style="0" bestFit="1" customWidth="1"/>
    <col min="13" max="13" width="9.421875" style="0" bestFit="1" customWidth="1"/>
  </cols>
  <sheetData>
    <row r="1" ht="12.75">
      <c r="A1" s="29" t="str">
        <f>CCCFS!A1</f>
        <v>HYTEX INTEGRATED BERHAD</v>
      </c>
    </row>
    <row r="3" s="28" customFormat="1" ht="12.75">
      <c r="A3" s="34" t="str">
        <f>CCCFS!A3</f>
        <v>Quarterly report on results for the 4th quarter ended 31 March 2004. The figures have not been audited.</v>
      </c>
    </row>
    <row r="5" ht="12.75">
      <c r="A5" s="31" t="s">
        <v>62</v>
      </c>
    </row>
    <row r="7" spans="1:2" ht="12.75">
      <c r="A7" s="15" t="s">
        <v>40</v>
      </c>
      <c r="B7" s="16" t="s">
        <v>37</v>
      </c>
    </row>
    <row r="8" spans="2:10" ht="66.75" customHeight="1">
      <c r="B8" s="152" t="s">
        <v>216</v>
      </c>
      <c r="C8" s="152"/>
      <c r="D8" s="152"/>
      <c r="E8" s="152"/>
      <c r="F8" s="152"/>
      <c r="G8" s="152"/>
      <c r="H8" s="152"/>
      <c r="I8" s="152"/>
      <c r="J8" s="152"/>
    </row>
    <row r="9" spans="2:10" ht="12.75">
      <c r="B9" s="17"/>
      <c r="C9" s="17"/>
      <c r="D9" s="17"/>
      <c r="E9" s="17"/>
      <c r="F9" s="17"/>
      <c r="G9" s="17"/>
      <c r="H9" s="17"/>
      <c r="I9" s="17"/>
      <c r="J9" s="17"/>
    </row>
    <row r="10" spans="2:10" ht="12.75">
      <c r="B10" s="152" t="s">
        <v>206</v>
      </c>
      <c r="C10" s="152"/>
      <c r="D10" s="152"/>
      <c r="E10" s="152"/>
      <c r="F10" s="152"/>
      <c r="G10" s="152"/>
      <c r="H10" s="152"/>
      <c r="I10" s="152"/>
      <c r="J10" s="152"/>
    </row>
    <row r="11" spans="2:10" ht="12.75">
      <c r="B11" s="17"/>
      <c r="C11" s="17"/>
      <c r="D11" s="17"/>
      <c r="E11" s="17"/>
      <c r="F11" s="17"/>
      <c r="G11" s="17"/>
      <c r="H11" s="17"/>
      <c r="I11" s="17"/>
      <c r="J11" s="17"/>
    </row>
    <row r="12" spans="2:10" ht="12.75">
      <c r="B12" s="17"/>
      <c r="C12" s="17"/>
      <c r="D12" s="17"/>
      <c r="E12" s="17"/>
      <c r="F12" s="35"/>
      <c r="H12" s="60" t="s">
        <v>218</v>
      </c>
      <c r="I12" s="60" t="s">
        <v>219</v>
      </c>
      <c r="J12" s="60" t="s">
        <v>210</v>
      </c>
    </row>
    <row r="13" spans="3:10" ht="12.75">
      <c r="C13" s="40"/>
      <c r="D13" s="40"/>
      <c r="E13" s="40"/>
      <c r="F13" s="42"/>
      <c r="H13" s="71" t="s">
        <v>208</v>
      </c>
      <c r="I13" s="71" t="s">
        <v>209</v>
      </c>
      <c r="J13" s="71"/>
    </row>
    <row r="14" spans="3:10" ht="12.75">
      <c r="C14" s="40"/>
      <c r="D14" s="40"/>
      <c r="E14" s="40"/>
      <c r="F14" s="40"/>
      <c r="G14" s="133" t="s">
        <v>250</v>
      </c>
      <c r="H14" s="71" t="s">
        <v>23</v>
      </c>
      <c r="I14" s="71" t="s">
        <v>23</v>
      </c>
      <c r="J14" s="71" t="s">
        <v>23</v>
      </c>
    </row>
    <row r="15" spans="2:10" ht="12.75">
      <c r="B15" s="41" t="s">
        <v>249</v>
      </c>
      <c r="C15" s="40"/>
      <c r="D15" s="40"/>
      <c r="E15" s="40"/>
      <c r="F15" s="40"/>
      <c r="G15" s="133"/>
      <c r="H15" s="127"/>
      <c r="I15" s="127"/>
      <c r="J15" s="127"/>
    </row>
    <row r="16" spans="2:10" ht="12.75">
      <c r="B16" s="134" t="s">
        <v>255</v>
      </c>
      <c r="C16" s="40"/>
      <c r="D16" s="40"/>
      <c r="E16" s="40"/>
      <c r="F16" s="40"/>
      <c r="G16" s="133"/>
      <c r="H16" s="127"/>
      <c r="I16" s="127"/>
      <c r="J16" s="127"/>
    </row>
    <row r="17" spans="2:10" ht="12.75">
      <c r="B17" s="43"/>
      <c r="C17" s="40"/>
      <c r="D17" s="40"/>
      <c r="E17" s="40"/>
      <c r="F17" s="40"/>
      <c r="G17" s="133"/>
      <c r="H17" s="127"/>
      <c r="I17" s="127"/>
      <c r="J17" s="127"/>
    </row>
    <row r="18" spans="2:10" ht="12.75">
      <c r="B18" s="43" t="s">
        <v>160</v>
      </c>
      <c r="C18" s="40"/>
      <c r="D18" s="40"/>
      <c r="E18" s="40"/>
      <c r="F18" s="40"/>
      <c r="G18" s="133"/>
      <c r="H18" s="49">
        <v>1548</v>
      </c>
      <c r="I18" s="49">
        <v>-422</v>
      </c>
      <c r="J18" s="49">
        <f>SUM(H18:I18)</f>
        <v>1126</v>
      </c>
    </row>
    <row r="19" spans="2:10" ht="12.75">
      <c r="B19" s="43"/>
      <c r="C19" s="40"/>
      <c r="D19" s="40"/>
      <c r="E19" s="40"/>
      <c r="F19" s="40"/>
      <c r="G19" s="133"/>
      <c r="H19" s="127"/>
      <c r="I19" s="127"/>
      <c r="J19" s="127"/>
    </row>
    <row r="20" spans="2:10" ht="12.75">
      <c r="B20" s="43" t="s">
        <v>73</v>
      </c>
      <c r="C20" s="40"/>
      <c r="D20" s="40"/>
      <c r="E20" s="40"/>
      <c r="F20" s="40"/>
      <c r="G20" s="133" t="s">
        <v>266</v>
      </c>
      <c r="H20" s="166">
        <v>380</v>
      </c>
      <c r="I20" s="167">
        <v>0</v>
      </c>
      <c r="J20" s="168">
        <f>SUM(H20:I20)</f>
        <v>380</v>
      </c>
    </row>
    <row r="21" spans="2:10" ht="12.75">
      <c r="B21" s="43" t="s">
        <v>211</v>
      </c>
      <c r="C21" s="40"/>
      <c r="D21" s="40"/>
      <c r="E21" s="40"/>
      <c r="F21" s="40"/>
      <c r="G21" s="133" t="s">
        <v>266</v>
      </c>
      <c r="H21" s="164">
        <v>24</v>
      </c>
      <c r="I21" s="141">
        <v>-132</v>
      </c>
      <c r="J21" s="165">
        <f>SUM(H21:I21)</f>
        <v>-108</v>
      </c>
    </row>
    <row r="22" spans="2:10" ht="12.75">
      <c r="B22" s="43" t="s">
        <v>17</v>
      </c>
      <c r="C22" s="40"/>
      <c r="D22" s="40"/>
      <c r="E22" s="40"/>
      <c r="F22" s="40"/>
      <c r="G22" s="133" t="s">
        <v>266</v>
      </c>
      <c r="H22" s="85">
        <f>SUM(H20:H21)</f>
        <v>404</v>
      </c>
      <c r="I22" s="85">
        <f>SUM(I20:I21)</f>
        <v>-132</v>
      </c>
      <c r="J22" s="85">
        <f>SUM(J20:J21)</f>
        <v>272</v>
      </c>
    </row>
    <row r="23" spans="2:10" ht="12.75">
      <c r="B23" s="43"/>
      <c r="C23" s="40"/>
      <c r="D23" s="40"/>
      <c r="E23" s="40"/>
      <c r="F23" s="40"/>
      <c r="G23" s="133"/>
      <c r="H23" s="142"/>
      <c r="I23" s="142"/>
      <c r="J23" s="142"/>
    </row>
    <row r="24" spans="2:10" ht="12.75">
      <c r="B24" s="43" t="s">
        <v>220</v>
      </c>
      <c r="C24" s="40"/>
      <c r="D24" s="40"/>
      <c r="E24" s="40"/>
      <c r="F24" s="40"/>
      <c r="G24" s="133" t="s">
        <v>268</v>
      </c>
      <c r="H24" s="127">
        <v>1.96</v>
      </c>
      <c r="I24" s="127">
        <v>-0.37</v>
      </c>
      <c r="J24" s="136">
        <f>H24+I24</f>
        <v>1.5899999999999999</v>
      </c>
    </row>
    <row r="25" spans="2:10" ht="12.75">
      <c r="B25" s="43"/>
      <c r="C25" s="40"/>
      <c r="D25" s="40"/>
      <c r="E25" s="40"/>
      <c r="F25" s="40"/>
      <c r="G25" s="133"/>
      <c r="H25" s="127"/>
      <c r="I25" s="127"/>
      <c r="J25" s="136"/>
    </row>
    <row r="26" spans="2:10" ht="12.75">
      <c r="B26" s="41" t="s">
        <v>249</v>
      </c>
      <c r="C26" s="40"/>
      <c r="D26" s="40"/>
      <c r="E26" s="40"/>
      <c r="F26" s="40"/>
      <c r="G26" s="133"/>
      <c r="H26" s="40"/>
      <c r="I26" s="40"/>
      <c r="J26" s="40"/>
    </row>
    <row r="27" spans="2:10" ht="12.75">
      <c r="B27" s="134" t="s">
        <v>248</v>
      </c>
      <c r="C27" s="40"/>
      <c r="D27" s="40"/>
      <c r="E27" s="40"/>
      <c r="F27" s="40"/>
      <c r="G27" s="133"/>
      <c r="H27" s="40"/>
      <c r="I27" s="40"/>
      <c r="J27" s="40"/>
    </row>
    <row r="28" spans="2:10" ht="12.75">
      <c r="B28" s="134"/>
      <c r="C28" s="40"/>
      <c r="D28" s="40"/>
      <c r="E28" s="40"/>
      <c r="F28" s="40"/>
      <c r="G28" s="133"/>
      <c r="H28" s="40"/>
      <c r="I28" s="40"/>
      <c r="J28" s="40"/>
    </row>
    <row r="29" spans="2:10" ht="12.75">
      <c r="B29" s="43" t="s">
        <v>160</v>
      </c>
      <c r="C29" s="40"/>
      <c r="D29" s="40"/>
      <c r="E29" s="40"/>
      <c r="F29" s="40"/>
      <c r="G29" s="133"/>
      <c r="H29" s="85">
        <v>3731</v>
      </c>
      <c r="I29" s="85">
        <v>-1126</v>
      </c>
      <c r="J29" s="85">
        <f>H29+I29</f>
        <v>2605</v>
      </c>
    </row>
    <row r="30" spans="2:10" ht="12.75">
      <c r="B30" s="43"/>
      <c r="C30" s="40"/>
      <c r="D30" s="40"/>
      <c r="E30" s="40"/>
      <c r="F30" s="40"/>
      <c r="G30" s="133"/>
      <c r="H30" s="85"/>
      <c r="I30" s="85"/>
      <c r="J30" s="85"/>
    </row>
    <row r="31" spans="1:10" s="45" customFormat="1" ht="12.75">
      <c r="A31" s="32"/>
      <c r="B31" s="43" t="s">
        <v>73</v>
      </c>
      <c r="C31" s="43"/>
      <c r="D31" s="43"/>
      <c r="E31" s="43"/>
      <c r="F31" s="43"/>
      <c r="G31" s="135" t="s">
        <v>266</v>
      </c>
      <c r="H31" s="151">
        <v>-1215</v>
      </c>
      <c r="I31" s="162">
        <v>0</v>
      </c>
      <c r="J31" s="163">
        <f>H31+I31</f>
        <v>-1215</v>
      </c>
    </row>
    <row r="32" spans="2:10" ht="12.75">
      <c r="B32" s="43" t="s">
        <v>211</v>
      </c>
      <c r="C32" s="40"/>
      <c r="D32" s="40"/>
      <c r="E32" s="40"/>
      <c r="F32" s="40"/>
      <c r="G32" s="133" t="s">
        <v>266</v>
      </c>
      <c r="H32" s="164">
        <v>76</v>
      </c>
      <c r="I32" s="141">
        <v>-351</v>
      </c>
      <c r="J32" s="165">
        <f>H32+I32</f>
        <v>-275</v>
      </c>
    </row>
    <row r="33" spans="2:10" ht="12.75">
      <c r="B33" s="43"/>
      <c r="C33" s="40"/>
      <c r="D33" s="40"/>
      <c r="E33" s="40"/>
      <c r="F33" s="40"/>
      <c r="G33" s="133" t="s">
        <v>266</v>
      </c>
      <c r="H33" s="85">
        <f>SUM(H31:H32)</f>
        <v>-1139</v>
      </c>
      <c r="I33" s="85">
        <f>SUM(I31:I32)</f>
        <v>-351</v>
      </c>
      <c r="J33" s="85">
        <f>SUM(J31:J32)</f>
        <v>-1490</v>
      </c>
    </row>
    <row r="34" spans="2:10" ht="12.75">
      <c r="B34" s="43"/>
      <c r="C34" s="40"/>
      <c r="D34" s="40"/>
      <c r="E34" s="40"/>
      <c r="F34" s="40"/>
      <c r="G34" s="133"/>
      <c r="H34" s="49"/>
      <c r="I34" s="49"/>
      <c r="J34" s="49"/>
    </row>
    <row r="35" spans="2:10" ht="12.75">
      <c r="B35" s="43" t="s">
        <v>220</v>
      </c>
      <c r="C35" s="40"/>
      <c r="D35" s="40"/>
      <c r="E35" s="40"/>
      <c r="F35" s="40"/>
      <c r="G35" s="133" t="s">
        <v>268</v>
      </c>
      <c r="H35" s="127">
        <v>6.2</v>
      </c>
      <c r="I35" s="127">
        <v>-0.98</v>
      </c>
      <c r="J35" s="127">
        <v>5.22</v>
      </c>
    </row>
    <row r="36" spans="2:10" ht="12.75">
      <c r="B36" s="43"/>
      <c r="C36" s="40"/>
      <c r="D36" s="40"/>
      <c r="E36" s="40"/>
      <c r="F36" s="40"/>
      <c r="G36" s="133"/>
      <c r="H36" s="127"/>
      <c r="I36" s="127"/>
      <c r="J36" s="127"/>
    </row>
    <row r="37" spans="2:10" ht="12.75">
      <c r="B37" s="41" t="s">
        <v>247</v>
      </c>
      <c r="C37" s="40"/>
      <c r="D37" s="40"/>
      <c r="E37" s="40"/>
      <c r="F37" s="40"/>
      <c r="G37" s="133"/>
      <c r="H37" s="40"/>
      <c r="I37" s="40"/>
      <c r="J37" s="40"/>
    </row>
    <row r="38" spans="2:10" ht="12.75">
      <c r="B38" s="134" t="s">
        <v>246</v>
      </c>
      <c r="C38" s="40"/>
      <c r="D38" s="40"/>
      <c r="E38" s="40"/>
      <c r="F38" s="40"/>
      <c r="G38" s="133"/>
      <c r="H38" s="40"/>
      <c r="I38" s="40"/>
      <c r="J38" s="40"/>
    </row>
    <row r="39" spans="2:10" ht="12.75">
      <c r="B39" s="41"/>
      <c r="C39" s="40"/>
      <c r="D39" s="40"/>
      <c r="E39" s="40"/>
      <c r="F39" s="40"/>
      <c r="G39" s="133"/>
      <c r="H39" s="40"/>
      <c r="I39" s="40"/>
      <c r="J39" s="40"/>
    </row>
    <row r="40" spans="2:10" ht="12.75">
      <c r="B40" s="145" t="s">
        <v>258</v>
      </c>
      <c r="C40" s="40"/>
      <c r="D40" s="40"/>
      <c r="E40" s="40"/>
      <c r="F40" s="40"/>
      <c r="G40" s="133"/>
      <c r="H40" s="169">
        <v>10366</v>
      </c>
      <c r="I40" s="170">
        <v>0</v>
      </c>
      <c r="J40" s="171">
        <f>H40+I40</f>
        <v>10366</v>
      </c>
    </row>
    <row r="41" spans="2:10" ht="12.75">
      <c r="B41" s="40" t="s">
        <v>261</v>
      </c>
      <c r="C41" s="40"/>
      <c r="D41" s="40"/>
      <c r="E41" s="40"/>
      <c r="F41" s="40"/>
      <c r="G41" s="133"/>
      <c r="H41" s="172">
        <v>7463</v>
      </c>
      <c r="I41" s="65">
        <v>-2252</v>
      </c>
      <c r="J41" s="173">
        <f>H41+I41</f>
        <v>5211</v>
      </c>
    </row>
    <row r="42" spans="2:10" ht="12.75">
      <c r="B42" s="145" t="s">
        <v>259</v>
      </c>
      <c r="C42" s="40"/>
      <c r="D42" s="40"/>
      <c r="E42" s="40"/>
      <c r="F42" s="40"/>
      <c r="G42" s="133"/>
      <c r="H42" s="172">
        <v>-32</v>
      </c>
      <c r="I42" s="65">
        <v>0</v>
      </c>
      <c r="J42" s="173">
        <f>H42+I42</f>
        <v>-32</v>
      </c>
    </row>
    <row r="43" spans="2:10" ht="12.75">
      <c r="B43" s="40" t="s">
        <v>260</v>
      </c>
      <c r="C43" s="40"/>
      <c r="D43" s="40"/>
      <c r="E43" s="40"/>
      <c r="F43" s="40"/>
      <c r="G43" s="133"/>
      <c r="H43" s="174">
        <v>9305</v>
      </c>
      <c r="I43" s="143">
        <v>-1477</v>
      </c>
      <c r="J43" s="175">
        <f>H43+I43</f>
        <v>7828</v>
      </c>
    </row>
    <row r="44" spans="2:10" ht="12.75">
      <c r="B44" s="144"/>
      <c r="C44" s="40"/>
      <c r="D44" s="40"/>
      <c r="E44" s="40"/>
      <c r="F44" s="40"/>
      <c r="G44" s="133"/>
      <c r="H44" s="65">
        <f>SUM(H40:H43)</f>
        <v>27102</v>
      </c>
      <c r="I44" s="65">
        <f>SUM(I40:I43)</f>
        <v>-3729</v>
      </c>
      <c r="J44" s="65">
        <f>SUM(J40:J43)</f>
        <v>23373</v>
      </c>
    </row>
    <row r="45" spans="3:10" ht="12.75">
      <c r="C45" s="40"/>
      <c r="D45" s="40"/>
      <c r="E45" s="40"/>
      <c r="F45" s="40"/>
      <c r="G45" s="133"/>
      <c r="H45" s="40"/>
      <c r="I45" s="40"/>
      <c r="J45" s="40"/>
    </row>
    <row r="46" spans="2:10" ht="12.75">
      <c r="B46" s="40" t="s">
        <v>217</v>
      </c>
      <c r="C46" s="40"/>
      <c r="D46" s="40"/>
      <c r="E46" s="40"/>
      <c r="F46" s="40"/>
      <c r="G46" s="133"/>
      <c r="H46" s="49">
        <v>11</v>
      </c>
      <c r="I46" s="49">
        <v>3729</v>
      </c>
      <c r="J46" s="49">
        <f>H46+I46</f>
        <v>3740</v>
      </c>
    </row>
    <row r="47" spans="2:10" ht="12.75">
      <c r="B47" s="40"/>
      <c r="C47" s="40"/>
      <c r="D47" s="40"/>
      <c r="E47" s="40"/>
      <c r="F47" s="40"/>
      <c r="G47" s="133"/>
      <c r="H47" s="49"/>
      <c r="I47" s="49"/>
      <c r="J47" s="49"/>
    </row>
    <row r="48" spans="2:10" ht="12.75">
      <c r="B48" s="40" t="s">
        <v>221</v>
      </c>
      <c r="C48" s="40"/>
      <c r="D48" s="40"/>
      <c r="E48" s="40"/>
      <c r="F48" s="40"/>
      <c r="G48" s="133"/>
      <c r="H48" s="127">
        <v>0.68</v>
      </c>
      <c r="I48" s="127">
        <v>-0.02</v>
      </c>
      <c r="J48" s="127">
        <v>0.66</v>
      </c>
    </row>
    <row r="49" spans="2:10" ht="12.75">
      <c r="B49" s="40"/>
      <c r="C49" s="40"/>
      <c r="D49" s="40"/>
      <c r="E49" s="40"/>
      <c r="F49" s="40"/>
      <c r="G49" s="133"/>
      <c r="H49" s="40"/>
      <c r="I49" s="40"/>
      <c r="J49" s="40"/>
    </row>
    <row r="50" spans="2:10" ht="12.75">
      <c r="B50" s="41" t="s">
        <v>251</v>
      </c>
      <c r="C50" s="40"/>
      <c r="D50" s="40"/>
      <c r="E50" s="40"/>
      <c r="F50" s="40"/>
      <c r="G50" s="133"/>
      <c r="H50" s="127"/>
      <c r="I50" s="127"/>
      <c r="J50" s="136"/>
    </row>
    <row r="51" spans="2:10" ht="12.75">
      <c r="B51" s="134" t="s">
        <v>252</v>
      </c>
      <c r="C51" s="40"/>
      <c r="D51" s="40"/>
      <c r="E51" s="40"/>
      <c r="F51" s="40"/>
      <c r="G51" s="133"/>
      <c r="H51" s="127"/>
      <c r="I51" s="127"/>
      <c r="J51" s="136"/>
    </row>
    <row r="52" spans="2:10" ht="12.75">
      <c r="B52" s="134"/>
      <c r="C52" s="40"/>
      <c r="D52" s="40"/>
      <c r="E52" s="40"/>
      <c r="F52" s="40"/>
      <c r="G52" s="133"/>
      <c r="H52" s="127"/>
      <c r="I52" s="127"/>
      <c r="J52" s="136"/>
    </row>
    <row r="53" spans="2:11" ht="12.75">
      <c r="B53" s="137" t="s">
        <v>207</v>
      </c>
      <c r="C53" s="40"/>
      <c r="D53" s="40"/>
      <c r="E53" s="40"/>
      <c r="F53" s="40"/>
      <c r="G53" s="133"/>
      <c r="H53" s="146">
        <v>11194</v>
      </c>
      <c r="I53" s="147">
        <v>-3378</v>
      </c>
      <c r="J53" s="148">
        <f>H53+I53</f>
        <v>7816</v>
      </c>
      <c r="K53" s="120"/>
    </row>
    <row r="54" spans="2:11" ht="12.75">
      <c r="B54" s="138" t="s">
        <v>160</v>
      </c>
      <c r="C54" s="40"/>
      <c r="D54" s="40"/>
      <c r="E54" s="40"/>
      <c r="F54" s="40"/>
      <c r="G54" s="133"/>
      <c r="H54" s="149">
        <v>-3731</v>
      </c>
      <c r="I54" s="140">
        <v>1126</v>
      </c>
      <c r="J54" s="150">
        <f>H54+I54</f>
        <v>-2605</v>
      </c>
      <c r="K54" s="120"/>
    </row>
    <row r="55" spans="2:11" ht="12.75">
      <c r="B55" s="138"/>
      <c r="C55" s="40"/>
      <c r="D55" s="40"/>
      <c r="E55" s="40"/>
      <c r="F55" s="40"/>
      <c r="G55" s="133"/>
      <c r="H55" s="120">
        <f>SUM(H53:H54)</f>
        <v>7463</v>
      </c>
      <c r="I55" s="120">
        <f>SUM(I53:I54)</f>
        <v>-2252</v>
      </c>
      <c r="J55" s="120">
        <f>SUM(J53:J54)</f>
        <v>5211</v>
      </c>
      <c r="K55" s="120"/>
    </row>
    <row r="56" spans="2:11" ht="12.75">
      <c r="B56" s="138"/>
      <c r="C56" s="40"/>
      <c r="D56" s="40"/>
      <c r="E56" s="40"/>
      <c r="F56" s="40"/>
      <c r="G56" s="133"/>
      <c r="H56" s="120"/>
      <c r="I56" s="120"/>
      <c r="J56" s="120"/>
      <c r="K56" s="120"/>
    </row>
    <row r="57" spans="2:11" ht="12.75">
      <c r="B57" s="139" t="s">
        <v>212</v>
      </c>
      <c r="C57" s="40"/>
      <c r="D57" s="40"/>
      <c r="E57" s="40"/>
      <c r="F57" s="40"/>
      <c r="G57" s="133"/>
      <c r="H57" s="120">
        <v>9306</v>
      </c>
      <c r="I57" s="120">
        <v>-1477</v>
      </c>
      <c r="J57" s="120">
        <f>H57+I57</f>
        <v>7829</v>
      </c>
      <c r="K57" s="120"/>
    </row>
    <row r="58" spans="2:10" ht="12.75">
      <c r="B58" s="43"/>
      <c r="C58" s="40"/>
      <c r="D58" s="40"/>
      <c r="E58" s="40"/>
      <c r="F58" s="40"/>
      <c r="G58" s="133"/>
      <c r="H58" s="127"/>
      <c r="I58" s="127"/>
      <c r="J58" s="136"/>
    </row>
    <row r="59" spans="2:10" ht="12.75">
      <c r="B59" s="43" t="s">
        <v>242</v>
      </c>
      <c r="C59" s="40"/>
      <c r="D59" s="40"/>
      <c r="E59" s="40"/>
      <c r="F59" s="40"/>
      <c r="H59" s="127"/>
      <c r="I59" s="127"/>
      <c r="J59" s="127"/>
    </row>
    <row r="60" spans="2:10" ht="12.75">
      <c r="B60" s="43"/>
      <c r="C60" s="40"/>
      <c r="D60" s="40"/>
      <c r="E60" s="40"/>
      <c r="F60" s="40"/>
      <c r="H60" s="127"/>
      <c r="I60" s="127"/>
      <c r="J60" s="127"/>
    </row>
    <row r="61" spans="2:10" ht="12.75">
      <c r="B61" s="40"/>
      <c r="C61" s="40"/>
      <c r="D61" s="40"/>
      <c r="E61" s="40"/>
      <c r="F61" s="40"/>
      <c r="G61" s="49"/>
      <c r="H61" s="49"/>
      <c r="I61" s="49"/>
      <c r="J61" s="49"/>
    </row>
    <row r="62" spans="1:2" ht="12.75">
      <c r="A62" s="15" t="s">
        <v>41</v>
      </c>
      <c r="B62" s="16" t="s">
        <v>38</v>
      </c>
    </row>
    <row r="63" spans="2:10" ht="17.25" customHeight="1">
      <c r="B63" s="152" t="s">
        <v>143</v>
      </c>
      <c r="C63" s="152"/>
      <c r="D63" s="152"/>
      <c r="E63" s="152"/>
      <c r="F63" s="152"/>
      <c r="G63" s="152"/>
      <c r="H63" s="152"/>
      <c r="I63" s="152"/>
      <c r="J63" s="152"/>
    </row>
    <row r="64" spans="2:10" ht="15" customHeight="1">
      <c r="B64" s="17"/>
      <c r="C64" s="17"/>
      <c r="D64" s="17"/>
      <c r="E64" s="17"/>
      <c r="F64" s="17"/>
      <c r="G64" s="17"/>
      <c r="H64" s="17"/>
      <c r="I64" s="17"/>
      <c r="J64" s="17"/>
    </row>
    <row r="65" spans="1:10" ht="14.25" customHeight="1">
      <c r="A65" s="15" t="s">
        <v>42</v>
      </c>
      <c r="B65" s="41" t="s">
        <v>22</v>
      </c>
      <c r="C65" s="17"/>
      <c r="D65" s="17"/>
      <c r="E65" s="17"/>
      <c r="F65" s="17"/>
      <c r="G65" s="17"/>
      <c r="H65" s="17"/>
      <c r="I65" s="17"/>
      <c r="J65" s="17"/>
    </row>
    <row r="66" spans="1:10" s="23" customFormat="1" ht="40.5" customHeight="1">
      <c r="A66" s="88"/>
      <c r="B66" s="153" t="s">
        <v>226</v>
      </c>
      <c r="C66" s="153"/>
      <c r="D66" s="153"/>
      <c r="E66" s="153"/>
      <c r="F66" s="153"/>
      <c r="G66" s="153"/>
      <c r="H66" s="153"/>
      <c r="I66" s="153"/>
      <c r="J66" s="153"/>
    </row>
    <row r="67" spans="1:10" s="23" customFormat="1" ht="10.5" customHeight="1">
      <c r="A67" s="88"/>
      <c r="B67" s="24"/>
      <c r="C67" s="24"/>
      <c r="D67" s="24"/>
      <c r="E67" s="24"/>
      <c r="F67" s="24"/>
      <c r="G67" s="24"/>
      <c r="H67" s="24"/>
      <c r="I67" s="24"/>
      <c r="J67" s="24"/>
    </row>
    <row r="68" spans="2:10" ht="33.75" customHeight="1">
      <c r="B68" s="155" t="s">
        <v>103</v>
      </c>
      <c r="C68" s="155"/>
      <c r="D68" s="155"/>
      <c r="E68" s="155"/>
      <c r="F68" s="155"/>
      <c r="G68" s="155"/>
      <c r="H68" s="155"/>
      <c r="I68" s="155"/>
      <c r="J68" s="155"/>
    </row>
    <row r="70" spans="1:2" ht="12.75">
      <c r="A70" s="15" t="s">
        <v>43</v>
      </c>
      <c r="B70" s="16" t="s">
        <v>39</v>
      </c>
    </row>
    <row r="71" spans="2:10" ht="30.75" customHeight="1">
      <c r="B71" s="152" t="s">
        <v>227</v>
      </c>
      <c r="C71" s="152"/>
      <c r="D71" s="152"/>
      <c r="E71" s="152"/>
      <c r="F71" s="152"/>
      <c r="G71" s="152"/>
      <c r="H71" s="152"/>
      <c r="I71" s="152"/>
      <c r="J71" s="152"/>
    </row>
    <row r="72" spans="2:10" ht="12.75" customHeight="1">
      <c r="B72" s="17"/>
      <c r="C72" s="17"/>
      <c r="D72" s="17"/>
      <c r="E72" s="17"/>
      <c r="F72" s="17"/>
      <c r="G72" s="17"/>
      <c r="H72" s="17"/>
      <c r="I72" s="17"/>
      <c r="J72" s="17"/>
    </row>
    <row r="73" spans="1:10" ht="13.5" customHeight="1">
      <c r="A73" s="15" t="s">
        <v>44</v>
      </c>
      <c r="B73" s="41" t="s">
        <v>45</v>
      </c>
      <c r="C73" s="17"/>
      <c r="D73" s="17"/>
      <c r="E73" s="17"/>
      <c r="F73" s="17"/>
      <c r="G73" s="17"/>
      <c r="H73" s="17"/>
      <c r="I73" s="17"/>
      <c r="J73" s="17"/>
    </row>
    <row r="74" spans="2:10" ht="32.25" customHeight="1">
      <c r="B74" s="152" t="s">
        <v>46</v>
      </c>
      <c r="C74" s="152"/>
      <c r="D74" s="152"/>
      <c r="E74" s="152"/>
      <c r="F74" s="152"/>
      <c r="G74" s="152"/>
      <c r="H74" s="152"/>
      <c r="I74" s="152"/>
      <c r="J74" s="152"/>
    </row>
    <row r="75" spans="2:10" ht="15" customHeight="1">
      <c r="B75" s="17"/>
      <c r="C75" s="17"/>
      <c r="D75" s="17"/>
      <c r="E75" s="17"/>
      <c r="F75" s="17"/>
      <c r="G75" s="17"/>
      <c r="H75" s="17"/>
      <c r="I75" s="17"/>
      <c r="J75" s="17"/>
    </row>
    <row r="76" spans="1:10" ht="15" customHeight="1">
      <c r="A76" s="15" t="s">
        <v>47</v>
      </c>
      <c r="B76" s="159" t="s">
        <v>48</v>
      </c>
      <c r="C76" s="159"/>
      <c r="D76" s="159"/>
      <c r="E76" s="159"/>
      <c r="F76" s="159"/>
      <c r="G76" s="159"/>
      <c r="H76" s="159"/>
      <c r="I76" s="159"/>
      <c r="J76" s="159"/>
    </row>
    <row r="77" spans="2:10" ht="30.75" customHeight="1">
      <c r="B77" s="152" t="s">
        <v>49</v>
      </c>
      <c r="C77" s="152"/>
      <c r="D77" s="152"/>
      <c r="E77" s="152"/>
      <c r="F77" s="152"/>
      <c r="G77" s="152"/>
      <c r="H77" s="152"/>
      <c r="I77" s="152"/>
      <c r="J77" s="152"/>
    </row>
    <row r="78" spans="2:10" ht="15" customHeight="1">
      <c r="B78" s="17"/>
      <c r="C78" s="17"/>
      <c r="D78" s="17"/>
      <c r="E78" s="17"/>
      <c r="F78" s="17"/>
      <c r="G78" s="17"/>
      <c r="H78" s="17"/>
      <c r="I78" s="17"/>
      <c r="J78" s="17"/>
    </row>
    <row r="79" spans="1:10" ht="15" customHeight="1">
      <c r="A79" s="15" t="s">
        <v>50</v>
      </c>
      <c r="B79" s="159" t="s">
        <v>189</v>
      </c>
      <c r="C79" s="159"/>
      <c r="D79" s="159"/>
      <c r="E79" s="159"/>
      <c r="F79" s="159"/>
      <c r="G79" s="159"/>
      <c r="H79" s="159"/>
      <c r="I79" s="159"/>
      <c r="J79" s="159"/>
    </row>
    <row r="80" spans="2:10" ht="52.5" customHeight="1">
      <c r="B80" s="153" t="s">
        <v>199</v>
      </c>
      <c r="C80" s="153"/>
      <c r="D80" s="153"/>
      <c r="E80" s="153"/>
      <c r="F80" s="153"/>
      <c r="G80" s="153"/>
      <c r="H80" s="153"/>
      <c r="I80" s="153"/>
      <c r="J80" s="153"/>
    </row>
    <row r="81" spans="2:10" ht="15" customHeight="1">
      <c r="B81" s="17"/>
      <c r="C81" s="17"/>
      <c r="D81" s="17"/>
      <c r="E81" s="17"/>
      <c r="F81" s="17"/>
      <c r="G81" s="17"/>
      <c r="H81" s="17"/>
      <c r="I81" s="17"/>
      <c r="J81" s="17"/>
    </row>
    <row r="82" spans="1:10" ht="15" customHeight="1">
      <c r="A82" s="15" t="s">
        <v>51</v>
      </c>
      <c r="B82" s="41" t="s">
        <v>52</v>
      </c>
      <c r="C82" s="26"/>
      <c r="D82" s="26"/>
      <c r="E82" s="26"/>
      <c r="F82" s="26"/>
      <c r="G82" s="17"/>
      <c r="H82" s="17"/>
      <c r="I82" s="17"/>
      <c r="J82" s="17"/>
    </row>
    <row r="83" spans="2:10" ht="15" customHeight="1">
      <c r="B83" s="40" t="s">
        <v>144</v>
      </c>
      <c r="C83" s="17"/>
      <c r="D83" s="17"/>
      <c r="E83" s="17"/>
      <c r="F83" s="17"/>
      <c r="G83" s="17"/>
      <c r="H83" s="17"/>
      <c r="I83" s="17"/>
      <c r="J83" s="17"/>
    </row>
    <row r="84" spans="2:12" ht="25.5">
      <c r="B84" s="17"/>
      <c r="C84" s="17"/>
      <c r="D84" s="17"/>
      <c r="E84" s="60" t="s">
        <v>149</v>
      </c>
      <c r="F84" s="60" t="s">
        <v>147</v>
      </c>
      <c r="G84" s="60" t="s">
        <v>150</v>
      </c>
      <c r="H84" s="35" t="s">
        <v>148</v>
      </c>
      <c r="I84" s="60" t="s">
        <v>151</v>
      </c>
      <c r="J84" s="35" t="s">
        <v>152</v>
      </c>
      <c r="K84" s="17"/>
      <c r="L84" s="17"/>
    </row>
    <row r="85" spans="1:10" ht="15" customHeight="1">
      <c r="A85" s="61"/>
      <c r="B85" s="59"/>
      <c r="C85" s="59"/>
      <c r="D85" s="59"/>
      <c r="E85" s="71" t="s">
        <v>23</v>
      </c>
      <c r="F85" s="71" t="s">
        <v>23</v>
      </c>
      <c r="G85" s="71" t="s">
        <v>23</v>
      </c>
      <c r="H85" s="71" t="s">
        <v>23</v>
      </c>
      <c r="I85" s="71" t="s">
        <v>23</v>
      </c>
      <c r="J85" s="71" t="s">
        <v>23</v>
      </c>
    </row>
    <row r="86" spans="1:10" ht="15" customHeight="1">
      <c r="A86" s="61"/>
      <c r="B86" s="59"/>
      <c r="C86" s="59"/>
      <c r="D86" s="59"/>
      <c r="E86" s="46"/>
      <c r="F86" s="46"/>
      <c r="G86" s="46"/>
      <c r="H86" s="46"/>
      <c r="I86" s="46"/>
      <c r="J86" s="70"/>
    </row>
    <row r="87" spans="1:10" ht="12.75">
      <c r="A87" s="61"/>
      <c r="B87" s="63" t="s">
        <v>145</v>
      </c>
      <c r="C87" s="59"/>
      <c r="D87" s="59"/>
      <c r="E87" s="106">
        <v>20</v>
      </c>
      <c r="F87" s="107">
        <v>57167</v>
      </c>
      <c r="G87" s="107">
        <v>70741</v>
      </c>
      <c r="H87" s="107">
        <v>0</v>
      </c>
      <c r="I87" s="107">
        <v>-15714</v>
      </c>
      <c r="J87" s="108">
        <f>SUM(E87:I87)</f>
        <v>112214</v>
      </c>
    </row>
    <row r="88" spans="1:10" ht="14.25" customHeight="1">
      <c r="A88" s="61"/>
      <c r="B88" s="59"/>
      <c r="C88" s="59"/>
      <c r="D88" s="59"/>
      <c r="E88" s="106"/>
      <c r="F88" s="109"/>
      <c r="G88" s="109"/>
      <c r="H88" s="107"/>
      <c r="I88" s="109"/>
      <c r="J88" s="100"/>
    </row>
    <row r="89" spans="1:13" ht="15.75" customHeight="1">
      <c r="A89" s="61"/>
      <c r="B89" s="63" t="s">
        <v>158</v>
      </c>
      <c r="C89" s="59"/>
      <c r="D89" s="59"/>
      <c r="E89" s="101">
        <v>-232</v>
      </c>
      <c r="F89" s="64">
        <v>3691</v>
      </c>
      <c r="G89" s="64">
        <v>1841</v>
      </c>
      <c r="H89" s="107">
        <v>-4</v>
      </c>
      <c r="I89" s="64">
        <v>-466</v>
      </c>
      <c r="J89" s="108">
        <f>SUM(E89:I89)</f>
        <v>4830</v>
      </c>
      <c r="K89" s="66"/>
      <c r="L89" s="64"/>
      <c r="M89" s="66"/>
    </row>
    <row r="90" spans="1:13" ht="15.75" customHeight="1">
      <c r="A90" s="61"/>
      <c r="B90" s="63" t="s">
        <v>148</v>
      </c>
      <c r="C90" s="59"/>
      <c r="D90" s="59"/>
      <c r="E90" s="101"/>
      <c r="F90" s="64"/>
      <c r="G90" s="64"/>
      <c r="H90" s="107"/>
      <c r="I90" s="64"/>
      <c r="J90" s="126">
        <v>801</v>
      </c>
      <c r="K90" s="66"/>
      <c r="L90" s="64"/>
      <c r="M90" s="66"/>
    </row>
    <row r="91" spans="1:13" ht="15.75" customHeight="1">
      <c r="A91" s="61"/>
      <c r="B91" s="59"/>
      <c r="C91" s="59"/>
      <c r="D91" s="59"/>
      <c r="E91" s="101"/>
      <c r="F91" s="101"/>
      <c r="G91" s="101"/>
      <c r="H91" s="107"/>
      <c r="I91" s="101"/>
      <c r="J91" s="108">
        <f>SUM(J89:J90)</f>
        <v>5631</v>
      </c>
      <c r="K91" s="66"/>
      <c r="L91" s="66"/>
      <c r="M91" s="66"/>
    </row>
    <row r="92" spans="1:13" ht="15.75" customHeight="1">
      <c r="A92" s="61"/>
      <c r="B92" s="59"/>
      <c r="C92" s="59"/>
      <c r="D92" s="59"/>
      <c r="E92" s="101"/>
      <c r="F92" s="101"/>
      <c r="G92" s="101"/>
      <c r="H92" s="107"/>
      <c r="I92" s="101"/>
      <c r="J92" s="108"/>
      <c r="K92" s="66"/>
      <c r="L92" s="66"/>
      <c r="M92" s="66"/>
    </row>
    <row r="93" spans="1:13" ht="15" customHeight="1">
      <c r="A93" s="61"/>
      <c r="B93" s="63" t="s">
        <v>146</v>
      </c>
      <c r="C93" s="59"/>
      <c r="D93" s="59"/>
      <c r="E93" s="101">
        <v>100646</v>
      </c>
      <c r="F93" s="101">
        <v>126677</v>
      </c>
      <c r="G93" s="101">
        <v>91215</v>
      </c>
      <c r="H93" s="102" t="s">
        <v>25</v>
      </c>
      <c r="I93" s="101">
        <v>-149104</v>
      </c>
      <c r="J93" s="108">
        <f>SUM(E93:I93)</f>
        <v>169434</v>
      </c>
      <c r="K93" s="66"/>
      <c r="L93" s="66"/>
      <c r="M93" s="66"/>
    </row>
    <row r="94" spans="1:10" ht="18" customHeight="1">
      <c r="A94" s="61"/>
      <c r="B94" s="63"/>
      <c r="C94" s="59"/>
      <c r="D94" s="59"/>
      <c r="E94" s="65"/>
      <c r="F94" s="65"/>
      <c r="G94" s="65"/>
      <c r="H94" s="38"/>
      <c r="I94" s="62"/>
      <c r="J94" s="58"/>
    </row>
    <row r="95" spans="1:10" ht="15" customHeight="1">
      <c r="A95" s="61"/>
      <c r="B95" s="63" t="s">
        <v>187</v>
      </c>
      <c r="C95" s="59"/>
      <c r="D95" s="59"/>
      <c r="E95" s="59"/>
      <c r="F95" s="58"/>
      <c r="G95" s="62"/>
      <c r="H95" s="38"/>
      <c r="I95" s="62"/>
      <c r="J95" s="58"/>
    </row>
    <row r="96" spans="1:10" ht="15" customHeight="1">
      <c r="A96" s="61"/>
      <c r="B96" s="63"/>
      <c r="C96" s="59"/>
      <c r="D96" s="59"/>
      <c r="E96" s="67"/>
      <c r="F96" s="67"/>
      <c r="G96" s="67"/>
      <c r="H96" s="58"/>
      <c r="I96" s="62"/>
      <c r="J96" s="58"/>
    </row>
    <row r="97" spans="1:10" ht="15" customHeight="1">
      <c r="A97" s="15" t="s">
        <v>54</v>
      </c>
      <c r="B97" s="41" t="s">
        <v>55</v>
      </c>
      <c r="C97" s="17"/>
      <c r="D97" s="17"/>
      <c r="E97" s="17"/>
      <c r="F97" s="17"/>
      <c r="G97" s="17"/>
      <c r="H97" s="17"/>
      <c r="I97" s="17"/>
      <c r="J97" s="17"/>
    </row>
    <row r="98" spans="2:10" ht="36" customHeight="1">
      <c r="B98" s="152" t="s">
        <v>159</v>
      </c>
      <c r="C98" s="152"/>
      <c r="D98" s="152"/>
      <c r="E98" s="152"/>
      <c r="F98" s="152"/>
      <c r="G98" s="152"/>
      <c r="H98" s="152"/>
      <c r="I98" s="152"/>
      <c r="J98" s="152"/>
    </row>
    <row r="99" spans="2:10" ht="15" customHeight="1">
      <c r="B99" s="40"/>
      <c r="C99" s="17"/>
      <c r="D99" s="17"/>
      <c r="E99" s="17"/>
      <c r="F99" s="17"/>
      <c r="G99" s="17"/>
      <c r="H99" s="17"/>
      <c r="I99" s="17"/>
      <c r="J99" s="17"/>
    </row>
    <row r="100" spans="1:10" ht="15" customHeight="1">
      <c r="A100" s="15" t="s">
        <v>56</v>
      </c>
      <c r="B100" s="41" t="s">
        <v>57</v>
      </c>
      <c r="C100" s="17"/>
      <c r="D100" s="17"/>
      <c r="E100" s="17"/>
      <c r="F100" s="17"/>
      <c r="G100" s="17"/>
      <c r="H100" s="17"/>
      <c r="I100" s="17"/>
      <c r="J100" s="17"/>
    </row>
    <row r="101" spans="2:10" ht="20.25" customHeight="1">
      <c r="B101" s="152" t="s">
        <v>155</v>
      </c>
      <c r="C101" s="152"/>
      <c r="D101" s="152"/>
      <c r="E101" s="152"/>
      <c r="F101" s="152"/>
      <c r="G101" s="152"/>
      <c r="H101" s="152"/>
      <c r="I101" s="152"/>
      <c r="J101" s="152"/>
    </row>
    <row r="102" spans="2:10" ht="15" customHeight="1">
      <c r="B102" s="40"/>
      <c r="C102" s="17"/>
      <c r="D102" s="17"/>
      <c r="E102" s="17"/>
      <c r="F102" s="17"/>
      <c r="G102" s="17"/>
      <c r="H102" s="17"/>
      <c r="I102" s="17"/>
      <c r="J102" s="17"/>
    </row>
    <row r="103" spans="1:10" ht="15" customHeight="1">
      <c r="A103" s="15" t="s">
        <v>58</v>
      </c>
      <c r="B103" s="41" t="s">
        <v>59</v>
      </c>
      <c r="C103" s="17"/>
      <c r="D103" s="17"/>
      <c r="E103" s="17"/>
      <c r="F103" s="17"/>
      <c r="G103" s="17"/>
      <c r="H103" s="17"/>
      <c r="I103" s="17"/>
      <c r="J103" s="17"/>
    </row>
    <row r="104" spans="2:10" ht="26.25" customHeight="1">
      <c r="B104" s="152" t="s">
        <v>156</v>
      </c>
      <c r="C104" s="152"/>
      <c r="D104" s="152"/>
      <c r="E104" s="152"/>
      <c r="F104" s="152"/>
      <c r="G104" s="152"/>
      <c r="H104" s="152"/>
      <c r="I104" s="152"/>
      <c r="J104" s="152"/>
    </row>
    <row r="105" spans="2:10" ht="15" customHeight="1">
      <c r="B105" s="40"/>
      <c r="C105" s="17"/>
      <c r="D105" s="17"/>
      <c r="E105" s="17"/>
      <c r="F105" s="17"/>
      <c r="G105" s="17"/>
      <c r="H105" s="17"/>
      <c r="I105" s="17"/>
      <c r="J105" s="17"/>
    </row>
    <row r="106" spans="1:10" ht="15" customHeight="1">
      <c r="A106" s="15" t="s">
        <v>60</v>
      </c>
      <c r="B106" s="41" t="s">
        <v>61</v>
      </c>
      <c r="C106" s="17"/>
      <c r="D106" s="17"/>
      <c r="E106" s="17"/>
      <c r="F106" s="17"/>
      <c r="G106" s="17"/>
      <c r="H106" s="17"/>
      <c r="I106" s="17"/>
      <c r="J106" s="17"/>
    </row>
    <row r="107" spans="2:10" ht="34.5" customHeight="1">
      <c r="B107" s="153" t="s">
        <v>222</v>
      </c>
      <c r="C107" s="153"/>
      <c r="D107" s="153"/>
      <c r="E107" s="153"/>
      <c r="F107" s="153"/>
      <c r="G107" s="153"/>
      <c r="H107" s="153"/>
      <c r="I107" s="153"/>
      <c r="J107" s="153"/>
    </row>
    <row r="108" spans="2:10" ht="12.75" customHeight="1">
      <c r="B108" s="24"/>
      <c r="C108" s="24"/>
      <c r="D108" s="24"/>
      <c r="E108" s="24"/>
      <c r="F108" s="24"/>
      <c r="G108" s="24"/>
      <c r="H108" s="24"/>
      <c r="I108" s="24"/>
      <c r="J108" s="90" t="s">
        <v>23</v>
      </c>
    </row>
    <row r="109" spans="2:10" ht="12.75" customHeight="1">
      <c r="B109" s="24"/>
      <c r="C109" s="24"/>
      <c r="D109" s="24"/>
      <c r="E109" s="24"/>
      <c r="F109" s="24"/>
      <c r="G109" s="24"/>
      <c r="H109" s="24"/>
      <c r="I109" s="24"/>
      <c r="J109" s="24"/>
    </row>
    <row r="110" spans="2:10" ht="12.75" customHeight="1">
      <c r="B110" s="160" t="s">
        <v>223</v>
      </c>
      <c r="C110" s="160"/>
      <c r="D110" s="160"/>
      <c r="E110" s="160"/>
      <c r="F110" s="160"/>
      <c r="G110" s="160"/>
      <c r="H110" s="23"/>
      <c r="I110" s="122"/>
      <c r="J110" s="129">
        <v>3091</v>
      </c>
    </row>
    <row r="111" spans="2:10" ht="12.75" customHeight="1">
      <c r="B111" s="160" t="s">
        <v>224</v>
      </c>
      <c r="C111" s="160"/>
      <c r="D111" s="160"/>
      <c r="E111" s="160"/>
      <c r="F111" s="160"/>
      <c r="G111" s="122"/>
      <c r="H111" s="122"/>
      <c r="I111" s="122"/>
      <c r="J111" s="129">
        <v>77976</v>
      </c>
    </row>
    <row r="112" spans="2:10" ht="12.75" customHeight="1">
      <c r="B112" s="122"/>
      <c r="C112" s="122"/>
      <c r="D112" s="122"/>
      <c r="E112" s="122"/>
      <c r="F112" s="122"/>
      <c r="G112" s="122"/>
      <c r="H112" s="122"/>
      <c r="I112" s="122"/>
      <c r="J112" s="122"/>
    </row>
    <row r="113" spans="2:10" ht="12.75" customHeight="1" thickBot="1">
      <c r="B113" s="122"/>
      <c r="C113" s="122"/>
      <c r="D113" s="122"/>
      <c r="E113" s="122"/>
      <c r="F113" s="122"/>
      <c r="G113" s="122"/>
      <c r="H113" s="122"/>
      <c r="I113" s="122"/>
      <c r="J113" s="130">
        <f>SUM(J110:J112)</f>
        <v>81067</v>
      </c>
    </row>
    <row r="114" spans="2:10" ht="10.5" customHeight="1">
      <c r="B114" s="40"/>
      <c r="C114" s="17"/>
      <c r="D114" s="17"/>
      <c r="E114" s="17"/>
      <c r="F114" s="17"/>
      <c r="G114" s="17"/>
      <c r="H114" s="17"/>
      <c r="I114" s="17"/>
      <c r="J114" s="17"/>
    </row>
    <row r="115" spans="1:10" ht="15" customHeight="1">
      <c r="A115" s="31" t="s">
        <v>63</v>
      </c>
      <c r="B115" s="40"/>
      <c r="C115" s="17"/>
      <c r="D115" s="17"/>
      <c r="E115" s="17"/>
      <c r="F115" s="17"/>
      <c r="G115" s="17"/>
      <c r="H115" s="17"/>
      <c r="I115" s="17"/>
      <c r="J115" s="17"/>
    </row>
    <row r="116" spans="1:10" s="45" customFormat="1" ht="15" customHeight="1">
      <c r="A116" s="32"/>
      <c r="B116" s="43"/>
      <c r="C116" s="44"/>
      <c r="D116" s="44"/>
      <c r="E116" s="44"/>
      <c r="F116" s="44"/>
      <c r="G116" s="44"/>
      <c r="H116" s="44"/>
      <c r="I116" s="44"/>
      <c r="J116" s="44"/>
    </row>
    <row r="117" spans="1:10" s="45" customFormat="1" ht="15" customHeight="1">
      <c r="A117" s="32" t="s">
        <v>64</v>
      </c>
      <c r="B117" s="41" t="s">
        <v>65</v>
      </c>
      <c r="C117" s="44"/>
      <c r="D117" s="44"/>
      <c r="E117" s="44"/>
      <c r="F117" s="44"/>
      <c r="G117" s="44"/>
      <c r="H117" s="44"/>
      <c r="I117" s="44"/>
      <c r="J117" s="44"/>
    </row>
    <row r="118" spans="1:10" s="45" customFormat="1" ht="54" customHeight="1">
      <c r="A118" s="32"/>
      <c r="B118" s="154" t="s">
        <v>200</v>
      </c>
      <c r="C118" s="154"/>
      <c r="D118" s="154"/>
      <c r="E118" s="154"/>
      <c r="F118" s="154"/>
      <c r="G118" s="154"/>
      <c r="H118" s="154"/>
      <c r="I118" s="154"/>
      <c r="J118" s="154"/>
    </row>
    <row r="119" spans="1:10" s="45" customFormat="1" ht="15.75" customHeight="1">
      <c r="A119" s="32"/>
      <c r="B119" s="89"/>
      <c r="C119" s="89"/>
      <c r="D119" s="89"/>
      <c r="E119" s="89"/>
      <c r="F119" s="89"/>
      <c r="G119" s="89"/>
      <c r="H119" s="89"/>
      <c r="I119" s="89"/>
      <c r="J119" s="89"/>
    </row>
    <row r="120" spans="1:10" s="45" customFormat="1" ht="69" customHeight="1">
      <c r="A120" s="32"/>
      <c r="B120" s="89"/>
      <c r="C120" s="89"/>
      <c r="D120" s="89"/>
      <c r="E120" s="89"/>
      <c r="F120" s="89"/>
      <c r="G120" s="89"/>
      <c r="H120" s="90" t="s">
        <v>178</v>
      </c>
      <c r="I120" s="90" t="s">
        <v>179</v>
      </c>
      <c r="J120" s="90" t="s">
        <v>180</v>
      </c>
    </row>
    <row r="121" spans="1:10" s="45" customFormat="1" ht="15.75" customHeight="1">
      <c r="A121" s="32"/>
      <c r="B121" s="89"/>
      <c r="C121" s="89"/>
      <c r="D121" s="89"/>
      <c r="E121" s="89"/>
      <c r="F121" s="89"/>
      <c r="G121" s="89"/>
      <c r="H121" s="90" t="s">
        <v>23</v>
      </c>
      <c r="I121" s="90" t="s">
        <v>23</v>
      </c>
      <c r="J121" s="90" t="s">
        <v>23</v>
      </c>
    </row>
    <row r="122" spans="1:10" s="45" customFormat="1" ht="15.75" customHeight="1">
      <c r="A122" s="32"/>
      <c r="B122" s="89"/>
      <c r="C122" s="89"/>
      <c r="D122" s="89"/>
      <c r="E122" s="89"/>
      <c r="F122" s="89"/>
      <c r="G122" s="89"/>
      <c r="H122" s="90"/>
      <c r="I122" s="90"/>
      <c r="J122" s="90"/>
    </row>
    <row r="123" spans="1:10" s="45" customFormat="1" ht="15.75" customHeight="1" thickBot="1">
      <c r="A123" s="32"/>
      <c r="B123" s="91" t="s">
        <v>104</v>
      </c>
      <c r="C123" s="89"/>
      <c r="D123" s="89"/>
      <c r="E123" s="89"/>
      <c r="F123" s="89"/>
      <c r="G123" s="89"/>
      <c r="H123" s="94">
        <v>112214</v>
      </c>
      <c r="I123" s="94">
        <v>80957</v>
      </c>
      <c r="J123" s="94">
        <v>114078</v>
      </c>
    </row>
    <row r="124" spans="1:10" s="45" customFormat="1" ht="15.75" customHeight="1">
      <c r="A124" s="32"/>
      <c r="B124" s="91"/>
      <c r="C124" s="89"/>
      <c r="D124" s="89"/>
      <c r="E124" s="89"/>
      <c r="F124" s="89"/>
      <c r="G124" s="89"/>
      <c r="H124" s="95"/>
      <c r="I124" s="95"/>
      <c r="J124" s="95"/>
    </row>
    <row r="125" spans="1:10" s="45" customFormat="1" ht="15.75" customHeight="1">
      <c r="A125" s="32"/>
      <c r="B125" s="91" t="s">
        <v>181</v>
      </c>
      <c r="C125" s="89"/>
      <c r="D125" s="89"/>
      <c r="E125" s="89"/>
      <c r="F125" s="89"/>
      <c r="G125" s="89"/>
      <c r="H125" s="92">
        <v>6516</v>
      </c>
      <c r="I125" s="92">
        <v>10445</v>
      </c>
      <c r="J125" s="92">
        <v>10776</v>
      </c>
    </row>
    <row r="126" spans="1:10" s="45" customFormat="1" ht="15.75" customHeight="1">
      <c r="A126" s="32"/>
      <c r="B126" s="91" t="s">
        <v>111</v>
      </c>
      <c r="C126" s="89"/>
      <c r="D126" s="89"/>
      <c r="E126" s="89"/>
      <c r="F126" s="89"/>
      <c r="G126" s="89"/>
      <c r="H126" s="96">
        <v>-885</v>
      </c>
      <c r="I126" s="96">
        <v>-1139</v>
      </c>
      <c r="J126" s="96">
        <v>-1335</v>
      </c>
    </row>
    <row r="127" spans="1:10" s="45" customFormat="1" ht="15.75" customHeight="1">
      <c r="A127" s="32"/>
      <c r="B127" s="91"/>
      <c r="C127" s="89"/>
      <c r="D127" s="89"/>
      <c r="E127" s="89"/>
      <c r="F127" s="89"/>
      <c r="G127" s="89"/>
      <c r="H127" s="93">
        <f>SUM(H125:H126)</f>
        <v>5631</v>
      </c>
      <c r="I127" s="93">
        <f>SUM(I125:I126)</f>
        <v>9306</v>
      </c>
      <c r="J127" s="93">
        <f>SUM(J125:J126)</f>
        <v>9441</v>
      </c>
    </row>
    <row r="128" spans="1:10" s="45" customFormat="1" ht="15.75" customHeight="1">
      <c r="A128" s="32"/>
      <c r="B128" s="91" t="s">
        <v>182</v>
      </c>
      <c r="C128" s="89"/>
      <c r="D128" s="89"/>
      <c r="E128" s="89"/>
      <c r="F128" s="89"/>
      <c r="G128" s="89"/>
      <c r="H128" s="93"/>
      <c r="I128" s="93">
        <v>0</v>
      </c>
      <c r="J128" s="93">
        <v>-135</v>
      </c>
    </row>
    <row r="129" spans="1:10" s="45" customFormat="1" ht="15.75" customHeight="1" thickBot="1">
      <c r="A129" s="32"/>
      <c r="B129" s="91" t="s">
        <v>183</v>
      </c>
      <c r="C129" s="89"/>
      <c r="D129" s="89"/>
      <c r="E129" s="89"/>
      <c r="F129" s="89"/>
      <c r="G129" s="89"/>
      <c r="H129" s="97">
        <f>SUM(H127:H128)</f>
        <v>5631</v>
      </c>
      <c r="I129" s="97">
        <f>SUM(I127:I128)</f>
        <v>9306</v>
      </c>
      <c r="J129" s="97">
        <f>SUM(J127:J128)</f>
        <v>9306</v>
      </c>
    </row>
    <row r="130" spans="1:10" s="45" customFormat="1" ht="15.75" customHeight="1">
      <c r="A130" s="32"/>
      <c r="B130" s="89"/>
      <c r="C130" s="89"/>
      <c r="D130" s="89"/>
      <c r="E130" s="89"/>
      <c r="F130" s="89"/>
      <c r="G130" s="89"/>
      <c r="H130" s="89"/>
      <c r="I130" s="90" t="s">
        <v>184</v>
      </c>
      <c r="J130" s="90" t="s">
        <v>185</v>
      </c>
    </row>
    <row r="131" spans="1:10" s="45" customFormat="1" ht="15.75" customHeight="1">
      <c r="A131" s="32"/>
      <c r="B131" s="89"/>
      <c r="C131" s="89"/>
      <c r="D131" s="89"/>
      <c r="E131" s="89"/>
      <c r="F131" s="89"/>
      <c r="G131" s="89"/>
      <c r="H131" s="89"/>
      <c r="I131" s="90"/>
      <c r="J131" s="90"/>
    </row>
    <row r="132" spans="1:10" s="45" customFormat="1" ht="32.25" customHeight="1">
      <c r="A132" s="32"/>
      <c r="B132" s="154" t="s">
        <v>228</v>
      </c>
      <c r="C132" s="154"/>
      <c r="D132" s="154"/>
      <c r="E132" s="154"/>
      <c r="F132" s="154"/>
      <c r="G132" s="154"/>
      <c r="H132" s="154"/>
      <c r="I132" s="154"/>
      <c r="J132" s="154"/>
    </row>
    <row r="133" spans="1:10" s="45" customFormat="1" ht="13.5" customHeight="1">
      <c r="A133" s="32"/>
      <c r="B133" s="89"/>
      <c r="C133" s="89"/>
      <c r="D133" s="89"/>
      <c r="E133" s="89"/>
      <c r="F133" s="89"/>
      <c r="G133" s="89"/>
      <c r="H133" s="89"/>
      <c r="I133" s="89"/>
      <c r="J133" s="89"/>
    </row>
    <row r="134" spans="1:10" s="45" customFormat="1" ht="42" customHeight="1">
      <c r="A134" s="32"/>
      <c r="B134" s="154" t="s">
        <v>229</v>
      </c>
      <c r="C134" s="154"/>
      <c r="D134" s="154"/>
      <c r="E134" s="154"/>
      <c r="F134" s="154"/>
      <c r="G134" s="154"/>
      <c r="H134" s="154"/>
      <c r="I134" s="154"/>
      <c r="J134" s="154"/>
    </row>
    <row r="135" spans="1:10" s="45" customFormat="1" ht="15.75" customHeight="1">
      <c r="A135" s="32"/>
      <c r="B135" s="89"/>
      <c r="C135" s="89"/>
      <c r="D135" s="89"/>
      <c r="E135" s="89"/>
      <c r="F135" s="89"/>
      <c r="G135" s="89"/>
      <c r="H135" s="89"/>
      <c r="I135" s="89"/>
      <c r="J135" s="89"/>
    </row>
    <row r="136" spans="1:10" s="45" customFormat="1" ht="15.75" customHeight="1">
      <c r="A136" s="32"/>
      <c r="B136" s="98" t="s">
        <v>184</v>
      </c>
      <c r="C136" s="89"/>
      <c r="D136" s="89"/>
      <c r="E136" s="89"/>
      <c r="F136" s="89"/>
      <c r="G136" s="89"/>
      <c r="H136" s="89"/>
      <c r="I136" s="89"/>
      <c r="J136" s="89"/>
    </row>
    <row r="137" spans="1:10" s="45" customFormat="1" ht="83.25" customHeight="1">
      <c r="A137" s="32"/>
      <c r="B137" s="154" t="s">
        <v>201</v>
      </c>
      <c r="C137" s="154"/>
      <c r="D137" s="154"/>
      <c r="E137" s="154"/>
      <c r="F137" s="154"/>
      <c r="G137" s="154"/>
      <c r="H137" s="154"/>
      <c r="I137" s="154"/>
      <c r="J137" s="154"/>
    </row>
    <row r="138" spans="1:10" s="45" customFormat="1" ht="15.75" customHeight="1">
      <c r="A138" s="32"/>
      <c r="B138" s="91"/>
      <c r="C138" s="89"/>
      <c r="D138" s="89"/>
      <c r="E138" s="89"/>
      <c r="F138" s="89"/>
      <c r="G138" s="89"/>
      <c r="H138" s="89"/>
      <c r="I138" s="89"/>
      <c r="J138" s="89"/>
    </row>
    <row r="139" spans="1:10" s="45" customFormat="1" ht="15.75" customHeight="1">
      <c r="A139" s="32"/>
      <c r="B139" s="98" t="s">
        <v>185</v>
      </c>
      <c r="C139" s="89"/>
      <c r="D139" s="89"/>
      <c r="E139" s="89"/>
      <c r="F139" s="89"/>
      <c r="G139" s="89"/>
      <c r="H139" s="89"/>
      <c r="I139" s="89"/>
      <c r="J139" s="89"/>
    </row>
    <row r="140" spans="1:10" s="45" customFormat="1" ht="51.75" customHeight="1">
      <c r="A140" s="32"/>
      <c r="B140" s="154" t="s">
        <v>230</v>
      </c>
      <c r="C140" s="154"/>
      <c r="D140" s="154"/>
      <c r="E140" s="154"/>
      <c r="F140" s="154"/>
      <c r="G140" s="154"/>
      <c r="H140" s="154"/>
      <c r="I140" s="154"/>
      <c r="J140" s="154"/>
    </row>
    <row r="141" spans="1:10" s="45" customFormat="1" ht="15.75" customHeight="1">
      <c r="A141" s="32"/>
      <c r="B141" s="89"/>
      <c r="C141" s="89"/>
      <c r="D141" s="89"/>
      <c r="E141" s="89"/>
      <c r="F141" s="89"/>
      <c r="G141" s="89"/>
      <c r="H141" s="89"/>
      <c r="I141" s="89"/>
      <c r="J141" s="89"/>
    </row>
    <row r="142" spans="1:10" s="45" customFormat="1" ht="15" customHeight="1">
      <c r="A142" s="32" t="s">
        <v>66</v>
      </c>
      <c r="B142" s="41" t="s">
        <v>67</v>
      </c>
      <c r="C142" s="44"/>
      <c r="D142" s="44"/>
      <c r="E142" s="44"/>
      <c r="F142" s="44"/>
      <c r="G142" s="44"/>
      <c r="H142" s="44"/>
      <c r="I142" s="44"/>
      <c r="J142" s="44"/>
    </row>
    <row r="143" spans="1:10" s="45" customFormat="1" ht="15" customHeight="1">
      <c r="A143" s="32"/>
      <c r="B143" s="43"/>
      <c r="C143" s="44"/>
      <c r="D143" s="44"/>
      <c r="E143" s="44"/>
      <c r="F143" s="44"/>
      <c r="G143" s="44"/>
      <c r="H143" s="44"/>
      <c r="I143" s="44"/>
      <c r="J143" s="44"/>
    </row>
    <row r="144" spans="1:10" s="45" customFormat="1" ht="96" customHeight="1">
      <c r="A144" s="32"/>
      <c r="B144" s="89"/>
      <c r="C144" s="89"/>
      <c r="D144" s="89"/>
      <c r="E144" s="89"/>
      <c r="F144" s="89"/>
      <c r="G144" s="89"/>
      <c r="I144" s="90" t="s">
        <v>75</v>
      </c>
      <c r="J144" s="90" t="s">
        <v>186</v>
      </c>
    </row>
    <row r="145" spans="1:10" s="45" customFormat="1" ht="15" customHeight="1">
      <c r="A145" s="32"/>
      <c r="B145" s="89"/>
      <c r="C145" s="89"/>
      <c r="D145" s="89"/>
      <c r="E145" s="89"/>
      <c r="F145" s="89"/>
      <c r="G145" s="89"/>
      <c r="I145" s="90" t="s">
        <v>23</v>
      </c>
      <c r="J145" s="90" t="s">
        <v>23</v>
      </c>
    </row>
    <row r="146" spans="1:10" s="45" customFormat="1" ht="15" customHeight="1">
      <c r="A146" s="32"/>
      <c r="B146" s="89"/>
      <c r="C146" s="89"/>
      <c r="D146" s="89"/>
      <c r="E146" s="89"/>
      <c r="F146" s="89"/>
      <c r="G146" s="89"/>
      <c r="I146" s="90"/>
      <c r="J146" s="90"/>
    </row>
    <row r="147" spans="1:10" s="45" customFormat="1" ht="15" customHeight="1" thickBot="1">
      <c r="A147" s="32"/>
      <c r="B147" s="91" t="s">
        <v>104</v>
      </c>
      <c r="C147" s="89"/>
      <c r="D147" s="89"/>
      <c r="E147" s="89"/>
      <c r="F147" s="89"/>
      <c r="G147" s="89"/>
      <c r="I147" s="94">
        <f>CCIS!G14</f>
        <v>32651</v>
      </c>
      <c r="J147" s="94">
        <f>CCIS!I14</f>
        <v>33446</v>
      </c>
    </row>
    <row r="148" spans="1:10" s="45" customFormat="1" ht="15" customHeight="1">
      <c r="A148" s="32"/>
      <c r="B148" s="91"/>
      <c r="C148" s="89"/>
      <c r="D148" s="89"/>
      <c r="E148" s="89"/>
      <c r="F148" s="89"/>
      <c r="G148" s="89"/>
      <c r="I148" s="95"/>
      <c r="J148" s="95"/>
    </row>
    <row r="149" spans="1:10" s="45" customFormat="1" ht="15" customHeight="1">
      <c r="A149" s="32"/>
      <c r="B149" s="91" t="s">
        <v>181</v>
      </c>
      <c r="C149" s="89"/>
      <c r="D149" s="89"/>
      <c r="E149" s="89"/>
      <c r="F149" s="89"/>
      <c r="G149" s="89"/>
      <c r="I149" s="92">
        <f>CCIS!G28</f>
        <v>345</v>
      </c>
      <c r="J149" s="92">
        <f>CCIS!I28</f>
        <v>2120</v>
      </c>
    </row>
    <row r="150" spans="1:10" s="45" customFormat="1" ht="15" customHeight="1">
      <c r="A150" s="32"/>
      <c r="B150" s="91" t="s">
        <v>111</v>
      </c>
      <c r="C150" s="89"/>
      <c r="D150" s="89"/>
      <c r="E150" s="89"/>
      <c r="F150" s="89"/>
      <c r="G150" s="89"/>
      <c r="I150" s="96">
        <f>CCIS!G30</f>
        <v>617</v>
      </c>
      <c r="J150" s="96">
        <f>CCIS!I30</f>
        <v>272</v>
      </c>
    </row>
    <row r="151" spans="1:10" s="45" customFormat="1" ht="15" customHeight="1">
      <c r="A151" s="32"/>
      <c r="B151" s="91"/>
      <c r="C151" s="89"/>
      <c r="D151" s="89"/>
      <c r="E151" s="89"/>
      <c r="F151" s="89"/>
      <c r="G151" s="89"/>
      <c r="I151" s="93">
        <f>SUM(I149:I150)</f>
        <v>962</v>
      </c>
      <c r="J151" s="93">
        <f>SUM(J149:J150)</f>
        <v>2392</v>
      </c>
    </row>
    <row r="152" spans="1:10" s="45" customFormat="1" ht="15" customHeight="1">
      <c r="A152" s="32"/>
      <c r="B152" s="91" t="s">
        <v>182</v>
      </c>
      <c r="C152" s="89"/>
      <c r="D152" s="89"/>
      <c r="E152" s="89"/>
      <c r="F152" s="89"/>
      <c r="G152" s="89"/>
      <c r="I152" s="93">
        <v>0</v>
      </c>
      <c r="J152" s="93">
        <v>0</v>
      </c>
    </row>
    <row r="153" spans="1:10" s="45" customFormat="1" ht="15" customHeight="1" thickBot="1">
      <c r="A153" s="32"/>
      <c r="B153" s="91" t="s">
        <v>183</v>
      </c>
      <c r="C153" s="89"/>
      <c r="D153" s="89"/>
      <c r="E153" s="89"/>
      <c r="F153" s="89"/>
      <c r="G153" s="89"/>
      <c r="I153" s="97">
        <f>SUM(I151:I152)</f>
        <v>962</v>
      </c>
      <c r="J153" s="97">
        <f>SUM(J151:J152)</f>
        <v>2392</v>
      </c>
    </row>
    <row r="154" spans="1:10" s="45" customFormat="1" ht="15" customHeight="1">
      <c r="A154" s="32"/>
      <c r="B154" s="91"/>
      <c r="C154" s="89"/>
      <c r="D154" s="89"/>
      <c r="E154" s="89"/>
      <c r="F154" s="89"/>
      <c r="G154" s="89"/>
      <c r="H154" s="99"/>
      <c r="I154" s="95"/>
      <c r="J154" s="95"/>
    </row>
    <row r="155" spans="1:10" s="45" customFormat="1" ht="15" customHeight="1">
      <c r="A155" s="32"/>
      <c r="B155" s="89"/>
      <c r="C155" s="89"/>
      <c r="D155" s="89"/>
      <c r="E155" s="89"/>
      <c r="F155" s="89"/>
      <c r="G155" s="89"/>
      <c r="H155" s="89"/>
      <c r="I155" s="90"/>
      <c r="J155" s="90"/>
    </row>
    <row r="156" spans="1:10" s="45" customFormat="1" ht="44.25" customHeight="1">
      <c r="A156" s="32"/>
      <c r="B156" s="154" t="s">
        <v>231</v>
      </c>
      <c r="C156" s="154"/>
      <c r="D156" s="154"/>
      <c r="E156" s="154"/>
      <c r="F156" s="154"/>
      <c r="G156" s="154"/>
      <c r="H156" s="154"/>
      <c r="I156" s="154"/>
      <c r="J156" s="154"/>
    </row>
    <row r="157" spans="1:10" s="45" customFormat="1" ht="15.75" customHeight="1">
      <c r="A157" s="32"/>
      <c r="B157" s="89"/>
      <c r="C157" s="89"/>
      <c r="D157" s="89"/>
      <c r="E157" s="89"/>
      <c r="F157" s="89"/>
      <c r="G157" s="89"/>
      <c r="H157" s="89"/>
      <c r="I157" s="89"/>
      <c r="J157" s="89"/>
    </row>
    <row r="158" spans="1:10" s="45" customFormat="1" ht="15" customHeight="1">
      <c r="A158" s="32" t="s">
        <v>68</v>
      </c>
      <c r="B158" s="41" t="s">
        <v>69</v>
      </c>
      <c r="C158" s="44"/>
      <c r="D158" s="44"/>
      <c r="E158" s="44"/>
      <c r="F158" s="44"/>
      <c r="G158" s="44"/>
      <c r="H158" s="44"/>
      <c r="I158" s="44"/>
      <c r="J158" s="44"/>
    </row>
    <row r="159" spans="1:10" s="45" customFormat="1" ht="47.25" customHeight="1">
      <c r="A159" s="32"/>
      <c r="B159" s="154" t="s">
        <v>243</v>
      </c>
      <c r="C159" s="154"/>
      <c r="D159" s="154"/>
      <c r="E159" s="154"/>
      <c r="F159" s="154"/>
      <c r="G159" s="154"/>
      <c r="H159" s="154"/>
      <c r="I159" s="154"/>
      <c r="J159" s="154"/>
    </row>
    <row r="160" spans="1:10" s="45" customFormat="1" ht="15" customHeight="1">
      <c r="A160" s="32"/>
      <c r="B160" s="43"/>
      <c r="C160" s="44"/>
      <c r="D160" s="44"/>
      <c r="E160" s="44"/>
      <c r="F160" s="44"/>
      <c r="G160" s="44"/>
      <c r="H160" s="44"/>
      <c r="I160" s="44"/>
      <c r="J160" s="44"/>
    </row>
    <row r="161" spans="1:10" s="45" customFormat="1" ht="15" customHeight="1">
      <c r="A161" s="32" t="s">
        <v>70</v>
      </c>
      <c r="B161" s="41" t="s">
        <v>71</v>
      </c>
      <c r="C161" s="44"/>
      <c r="D161" s="44"/>
      <c r="E161" s="44"/>
      <c r="F161" s="44"/>
      <c r="G161" s="44"/>
      <c r="H161" s="44"/>
      <c r="I161" s="44"/>
      <c r="J161" s="44"/>
    </row>
    <row r="162" spans="1:10" s="45" customFormat="1" ht="15" customHeight="1">
      <c r="A162" s="32"/>
      <c r="B162" s="155" t="s">
        <v>157</v>
      </c>
      <c r="C162" s="155"/>
      <c r="D162" s="155"/>
      <c r="E162" s="155"/>
      <c r="F162" s="155"/>
      <c r="G162" s="155"/>
      <c r="H162" s="155"/>
      <c r="I162" s="155"/>
      <c r="J162" s="155"/>
    </row>
    <row r="163" spans="1:10" s="45" customFormat="1" ht="15" customHeight="1">
      <c r="A163" s="32"/>
      <c r="B163" s="43"/>
      <c r="C163" s="44"/>
      <c r="D163" s="44"/>
      <c r="E163" s="44"/>
      <c r="F163" s="44"/>
      <c r="G163" s="44"/>
      <c r="H163" s="44"/>
      <c r="I163" s="44"/>
      <c r="J163" s="44"/>
    </row>
    <row r="164" spans="1:2" ht="12.75">
      <c r="A164" s="15" t="s">
        <v>72</v>
      </c>
      <c r="B164" s="16" t="s">
        <v>17</v>
      </c>
    </row>
    <row r="165" spans="2:10" ht="12.75">
      <c r="B165" s="16"/>
      <c r="G165" s="193" t="s">
        <v>79</v>
      </c>
      <c r="H165" s="193"/>
      <c r="I165" s="193" t="s">
        <v>171</v>
      </c>
      <c r="J165" s="193"/>
    </row>
    <row r="166" spans="1:10" s="35" customFormat="1" ht="51">
      <c r="A166" s="47"/>
      <c r="B166" s="48"/>
      <c r="G166" s="35" t="s">
        <v>75</v>
      </c>
      <c r="H166" s="35" t="s">
        <v>76</v>
      </c>
      <c r="I166" s="35" t="s">
        <v>77</v>
      </c>
      <c r="J166" s="35" t="s">
        <v>78</v>
      </c>
    </row>
    <row r="167" spans="2:10" ht="13.5" customHeight="1">
      <c r="B167" s="40"/>
      <c r="C167" s="40"/>
      <c r="D167" s="40"/>
      <c r="E167" s="40"/>
      <c r="F167" s="133" t="s">
        <v>250</v>
      </c>
      <c r="G167" s="42" t="s">
        <v>213</v>
      </c>
      <c r="H167" s="42" t="s">
        <v>214</v>
      </c>
      <c r="I167" s="42" t="s">
        <v>213</v>
      </c>
      <c r="J167" s="42" t="s">
        <v>214</v>
      </c>
    </row>
    <row r="168" spans="2:10" ht="13.5" customHeight="1">
      <c r="B168" s="40"/>
      <c r="C168" s="40"/>
      <c r="D168" s="40"/>
      <c r="E168" s="40"/>
      <c r="G168" s="71" t="s">
        <v>23</v>
      </c>
      <c r="H168" s="71" t="s">
        <v>23</v>
      </c>
      <c r="I168" s="71" t="s">
        <v>23</v>
      </c>
      <c r="J168" s="71" t="s">
        <v>23</v>
      </c>
    </row>
    <row r="169" spans="2:10" ht="13.5" customHeight="1">
      <c r="B169" s="40"/>
      <c r="C169" s="40"/>
      <c r="D169" s="40"/>
      <c r="E169" s="40"/>
      <c r="G169" s="40"/>
      <c r="H169" s="40"/>
      <c r="I169" s="40"/>
      <c r="J169" s="40"/>
    </row>
    <row r="170" spans="2:10" ht="13.5" customHeight="1">
      <c r="B170" s="40" t="s">
        <v>73</v>
      </c>
      <c r="C170" s="40"/>
      <c r="D170" s="40"/>
      <c r="E170" s="40"/>
      <c r="G170" s="85">
        <v>497</v>
      </c>
      <c r="H170" s="86">
        <v>380</v>
      </c>
      <c r="I170" s="85">
        <v>-1015</v>
      </c>
      <c r="J170" s="86">
        <v>-1215</v>
      </c>
    </row>
    <row r="171" spans="2:10" ht="13.5" customHeight="1">
      <c r="B171" s="40" t="s">
        <v>74</v>
      </c>
      <c r="C171" s="40"/>
      <c r="D171" s="40"/>
      <c r="E171" s="176"/>
      <c r="G171" s="85">
        <v>120</v>
      </c>
      <c r="H171" s="86">
        <v>-108</v>
      </c>
      <c r="I171" s="85">
        <v>130</v>
      </c>
      <c r="J171" s="86">
        <v>-275</v>
      </c>
    </row>
    <row r="172" spans="2:10" ht="13.5" customHeight="1">
      <c r="B172" s="40"/>
      <c r="C172" s="40"/>
      <c r="D172" s="40"/>
      <c r="E172" s="40"/>
      <c r="G172" s="85"/>
      <c r="H172" s="85"/>
      <c r="I172" s="85"/>
      <c r="J172" s="85"/>
    </row>
    <row r="173" spans="2:10" ht="13.5" customHeight="1" thickBot="1">
      <c r="B173" s="40"/>
      <c r="C173" s="40"/>
      <c r="D173" s="40"/>
      <c r="F173" s="42" t="s">
        <v>245</v>
      </c>
      <c r="G173" s="87">
        <f>SUM(G170:G172)</f>
        <v>617</v>
      </c>
      <c r="H173" s="87">
        <f>SUM(H170:H172)</f>
        <v>272</v>
      </c>
      <c r="I173" s="87">
        <f>SUM(I170:I172)</f>
        <v>-885</v>
      </c>
      <c r="J173" s="87">
        <f>SUM(J170:J172)</f>
        <v>-1490</v>
      </c>
    </row>
    <row r="174" spans="2:10" ht="13.5" customHeight="1" thickTop="1">
      <c r="B174" s="40"/>
      <c r="C174" s="40"/>
      <c r="D174" s="40"/>
      <c r="E174" s="40"/>
      <c r="F174" s="40"/>
      <c r="G174" s="40"/>
      <c r="H174" s="40"/>
      <c r="I174" s="40"/>
      <c r="J174" s="40"/>
    </row>
    <row r="175" spans="2:10" ht="44.25" customHeight="1">
      <c r="B175" s="161" t="s">
        <v>238</v>
      </c>
      <c r="C175" s="161"/>
      <c r="D175" s="161"/>
      <c r="E175" s="161"/>
      <c r="F175" s="161"/>
      <c r="G175" s="161"/>
      <c r="H175" s="161"/>
      <c r="I175" s="161"/>
      <c r="J175" s="161"/>
    </row>
    <row r="176" spans="2:10" ht="13.5" customHeight="1">
      <c r="B176" s="40"/>
      <c r="C176" s="40"/>
      <c r="D176" s="40"/>
      <c r="E176" s="40"/>
      <c r="F176" s="40"/>
      <c r="G176" s="40"/>
      <c r="H176" s="40"/>
      <c r="I176" s="40"/>
      <c r="J176" s="40"/>
    </row>
    <row r="177" spans="2:10" ht="48.75" customHeight="1">
      <c r="B177" s="153" t="s">
        <v>237</v>
      </c>
      <c r="C177" s="153"/>
      <c r="D177" s="153"/>
      <c r="E177" s="153"/>
      <c r="F177" s="153"/>
      <c r="G177" s="153"/>
      <c r="H177" s="153"/>
      <c r="I177" s="153"/>
      <c r="J177" s="153"/>
    </row>
    <row r="178" ht="10.5" customHeight="1"/>
    <row r="179" spans="1:2" ht="12.75">
      <c r="A179" s="15" t="s">
        <v>80</v>
      </c>
      <c r="B179" s="16" t="s">
        <v>81</v>
      </c>
    </row>
    <row r="180" spans="2:10" ht="19.5" customHeight="1">
      <c r="B180" s="152" t="s">
        <v>82</v>
      </c>
      <c r="C180" s="152"/>
      <c r="D180" s="152"/>
      <c r="E180" s="152"/>
      <c r="F180" s="152"/>
      <c r="G180" s="152"/>
      <c r="H180" s="152"/>
      <c r="I180" s="152"/>
      <c r="J180" s="152"/>
    </row>
    <row r="182" spans="1:2" ht="12.75">
      <c r="A182" s="15" t="s">
        <v>84</v>
      </c>
      <c r="B182" s="16" t="s">
        <v>18</v>
      </c>
    </row>
    <row r="183" spans="2:10" ht="18" customHeight="1">
      <c r="B183" s="152" t="s">
        <v>83</v>
      </c>
      <c r="C183" s="152"/>
      <c r="D183" s="152"/>
      <c r="E183" s="152"/>
      <c r="F183" s="152"/>
      <c r="G183" s="152"/>
      <c r="H183" s="152"/>
      <c r="I183" s="152"/>
      <c r="J183" s="152"/>
    </row>
    <row r="185" spans="2:10" ht="17.25" customHeight="1">
      <c r="B185" s="152" t="s">
        <v>232</v>
      </c>
      <c r="C185" s="152"/>
      <c r="D185" s="152"/>
      <c r="E185" s="152"/>
      <c r="F185" s="152"/>
      <c r="G185" s="152"/>
      <c r="H185" s="152"/>
      <c r="I185" s="152"/>
      <c r="J185" s="152"/>
    </row>
    <row r="187" spans="1:11" ht="12.75">
      <c r="A187" s="15" t="s">
        <v>85</v>
      </c>
      <c r="B187" s="22" t="s">
        <v>19</v>
      </c>
      <c r="C187" s="23"/>
      <c r="D187" s="23"/>
      <c r="E187" s="23"/>
      <c r="F187" s="23"/>
      <c r="G187" s="23"/>
      <c r="H187" s="23"/>
      <c r="I187" s="23"/>
      <c r="J187" s="23"/>
      <c r="K187" s="23"/>
    </row>
    <row r="188" spans="2:11" ht="12.75">
      <c r="B188" s="24"/>
      <c r="C188" s="24"/>
      <c r="D188" s="24"/>
      <c r="E188" s="24"/>
      <c r="F188" s="24"/>
      <c r="G188" s="24"/>
      <c r="H188" s="24"/>
      <c r="I188" s="24"/>
      <c r="J188" s="24"/>
      <c r="K188" s="23"/>
    </row>
    <row r="189" spans="2:11" ht="14.25" customHeight="1">
      <c r="B189" s="158" t="s">
        <v>244</v>
      </c>
      <c r="C189" s="158"/>
      <c r="D189" s="158"/>
      <c r="E189" s="158"/>
      <c r="F189" s="158"/>
      <c r="G189" s="158"/>
      <c r="H189" s="158"/>
      <c r="I189" s="158"/>
      <c r="J189" s="158"/>
      <c r="K189" s="24"/>
    </row>
    <row r="190" spans="2:11" ht="12.75">
      <c r="B190" s="25"/>
      <c r="C190" s="24"/>
      <c r="D190" s="24"/>
      <c r="E190" s="24"/>
      <c r="F190" s="24"/>
      <c r="G190" s="24"/>
      <c r="H190" s="24"/>
      <c r="I190" s="24"/>
      <c r="J190" s="24"/>
      <c r="K190" s="24"/>
    </row>
    <row r="191" spans="1:10" ht="12.75" customHeight="1">
      <c r="A191" s="15" t="s">
        <v>86</v>
      </c>
      <c r="B191" s="156" t="s">
        <v>26</v>
      </c>
      <c r="C191" s="156"/>
      <c r="D191" s="156"/>
      <c r="E191" s="156"/>
      <c r="F191" s="156"/>
      <c r="G191" s="156"/>
      <c r="H191" s="156"/>
      <c r="I191" s="156"/>
      <c r="J191" s="156"/>
    </row>
    <row r="192" spans="2:10" ht="12.75" customHeight="1">
      <c r="B192" s="152" t="s">
        <v>233</v>
      </c>
      <c r="C192" s="152"/>
      <c r="D192" s="152"/>
      <c r="E192" s="152"/>
      <c r="F192" s="152"/>
      <c r="G192" s="152"/>
      <c r="H192" s="152"/>
      <c r="I192" s="152"/>
      <c r="J192" s="152"/>
    </row>
    <row r="193" spans="2:10" ht="12.75">
      <c r="B193" s="18"/>
      <c r="C193" s="157"/>
      <c r="D193" s="157"/>
      <c r="E193" s="157"/>
      <c r="F193" s="157"/>
      <c r="G193" s="157"/>
      <c r="H193" s="157"/>
      <c r="I193" s="157"/>
      <c r="J193" s="157"/>
    </row>
    <row r="194" spans="2:10" ht="12.75">
      <c r="B194" s="18"/>
      <c r="C194" s="18"/>
      <c r="D194" s="18"/>
      <c r="E194" s="18"/>
      <c r="F194" s="18"/>
      <c r="G194" s="18"/>
      <c r="H194" s="50" t="s">
        <v>90</v>
      </c>
      <c r="I194" s="50" t="s">
        <v>89</v>
      </c>
      <c r="J194" s="50" t="s">
        <v>88</v>
      </c>
    </row>
    <row r="195" spans="2:10" ht="12.75">
      <c r="B195" s="18"/>
      <c r="C195" s="18"/>
      <c r="D195" s="18"/>
      <c r="E195" s="18"/>
      <c r="F195" s="18"/>
      <c r="G195" s="18"/>
      <c r="H195" s="72" t="s">
        <v>23</v>
      </c>
      <c r="I195" s="72" t="s">
        <v>23</v>
      </c>
      <c r="J195" s="72" t="s">
        <v>23</v>
      </c>
    </row>
    <row r="196" spans="2:10" ht="12.75">
      <c r="B196" s="18"/>
      <c r="C196" s="18"/>
      <c r="D196" s="18"/>
      <c r="E196" s="18"/>
      <c r="F196" s="18"/>
      <c r="G196" s="18"/>
      <c r="H196" s="18"/>
      <c r="I196" s="18"/>
      <c r="J196" s="18"/>
    </row>
    <row r="197" spans="2:10" ht="12.75">
      <c r="B197" s="40" t="s">
        <v>16</v>
      </c>
      <c r="C197" s="18"/>
      <c r="D197" s="18"/>
      <c r="E197" s="18"/>
      <c r="F197" s="18"/>
      <c r="G197" s="18"/>
      <c r="H197" s="104">
        <v>5143</v>
      </c>
      <c r="I197" s="104">
        <v>236</v>
      </c>
      <c r="J197" s="104">
        <f>SUM(H197:I197)</f>
        <v>5379</v>
      </c>
    </row>
    <row r="198" spans="2:10" ht="12.75">
      <c r="B198" s="40" t="s">
        <v>15</v>
      </c>
      <c r="C198" s="18"/>
      <c r="D198" s="18"/>
      <c r="E198" s="18"/>
      <c r="F198" s="18"/>
      <c r="G198" s="18"/>
      <c r="H198" s="104">
        <v>12928</v>
      </c>
      <c r="I198" s="104">
        <v>34594</v>
      </c>
      <c r="J198" s="104">
        <f>SUM(H198:I198)</f>
        <v>47522</v>
      </c>
    </row>
    <row r="199" spans="2:10" ht="12.75">
      <c r="B199" s="40"/>
      <c r="C199" s="18"/>
      <c r="D199" s="18"/>
      <c r="E199" s="18"/>
      <c r="F199" s="18"/>
      <c r="G199" s="18"/>
      <c r="H199" s="104"/>
      <c r="I199" s="104"/>
      <c r="J199" s="104"/>
    </row>
    <row r="200" spans="2:10" ht="13.5" thickBot="1">
      <c r="B200" s="40"/>
      <c r="C200" s="18"/>
      <c r="D200" s="18"/>
      <c r="E200" s="18"/>
      <c r="F200" s="18"/>
      <c r="G200" s="18"/>
      <c r="H200" s="105">
        <f>SUM(H197:H199)</f>
        <v>18071</v>
      </c>
      <c r="I200" s="105">
        <f>SUM(I197:I199)</f>
        <v>34830</v>
      </c>
      <c r="J200" s="105">
        <f>SUM(J197:J199)</f>
        <v>52901</v>
      </c>
    </row>
    <row r="201" ht="13.5" thickTop="1"/>
    <row r="202" spans="1:2" ht="12.75">
      <c r="A202" s="15" t="s">
        <v>87</v>
      </c>
      <c r="B202" s="16" t="s">
        <v>20</v>
      </c>
    </row>
    <row r="203" spans="2:10" ht="30" customHeight="1">
      <c r="B203" s="153" t="s">
        <v>234</v>
      </c>
      <c r="C203" s="153"/>
      <c r="D203" s="153"/>
      <c r="E203" s="153"/>
      <c r="F203" s="153"/>
      <c r="G203" s="153"/>
      <c r="H203" s="153"/>
      <c r="I203" s="153"/>
      <c r="J203" s="153"/>
    </row>
    <row r="205" spans="1:2" ht="12.75">
      <c r="A205" s="15" t="s">
        <v>91</v>
      </c>
      <c r="B205" s="16" t="s">
        <v>21</v>
      </c>
    </row>
    <row r="206" spans="2:10" ht="12.75" customHeight="1">
      <c r="B206" s="153" t="s">
        <v>235</v>
      </c>
      <c r="C206" s="153"/>
      <c r="D206" s="153"/>
      <c r="E206" s="153"/>
      <c r="F206" s="153"/>
      <c r="G206" s="153"/>
      <c r="H206" s="153"/>
      <c r="I206" s="153"/>
      <c r="J206" s="153"/>
    </row>
    <row r="208" spans="1:2" ht="12.75">
      <c r="A208" s="15" t="s">
        <v>92</v>
      </c>
      <c r="B208" s="16" t="s">
        <v>169</v>
      </c>
    </row>
    <row r="209" spans="2:10" ht="12.75">
      <c r="B209" s="153" t="s">
        <v>190</v>
      </c>
      <c r="C209" s="153"/>
      <c r="D209" s="153"/>
      <c r="E209" s="153"/>
      <c r="F209" s="153"/>
      <c r="G209" s="153"/>
      <c r="H209" s="153"/>
      <c r="I209" s="153"/>
      <c r="J209" s="153"/>
    </row>
    <row r="210" spans="2:10" ht="12.75">
      <c r="B210" s="17"/>
      <c r="C210" s="17"/>
      <c r="D210" s="17"/>
      <c r="E210" s="17"/>
      <c r="F210" s="17"/>
      <c r="G210" s="17"/>
      <c r="H210" s="17"/>
      <c r="I210" s="17"/>
      <c r="J210" s="17"/>
    </row>
    <row r="211" spans="1:10" ht="12.75">
      <c r="A211" s="15" t="s">
        <v>93</v>
      </c>
      <c r="B211" s="16" t="s">
        <v>94</v>
      </c>
      <c r="J211" t="s">
        <v>193</v>
      </c>
    </row>
    <row r="212" spans="2:10" ht="42.75" customHeight="1">
      <c r="B212" s="153" t="s">
        <v>215</v>
      </c>
      <c r="C212" s="153"/>
      <c r="D212" s="153"/>
      <c r="E212" s="153"/>
      <c r="F212" s="153"/>
      <c r="G212" s="153"/>
      <c r="H212" s="153"/>
      <c r="I212" s="153"/>
      <c r="J212" s="153"/>
    </row>
    <row r="213" spans="2:10" ht="12.75" customHeight="1">
      <c r="B213" s="24"/>
      <c r="C213" s="24"/>
      <c r="D213" s="24"/>
      <c r="E213" s="24"/>
      <c r="F213" s="24"/>
      <c r="G213" s="24"/>
      <c r="H213" s="24"/>
      <c r="I213" s="24"/>
      <c r="J213" s="24"/>
    </row>
    <row r="214" spans="2:10" ht="12.75">
      <c r="B214" s="16"/>
      <c r="G214" s="193" t="s">
        <v>79</v>
      </c>
      <c r="H214" s="193"/>
      <c r="I214" s="193" t="s">
        <v>171</v>
      </c>
      <c r="J214" s="193"/>
    </row>
    <row r="215" spans="2:10" ht="51">
      <c r="B215" s="48"/>
      <c r="C215" s="35"/>
      <c r="D215" s="35"/>
      <c r="E215" s="35"/>
      <c r="G215" s="35" t="s">
        <v>75</v>
      </c>
      <c r="H215" s="35" t="s">
        <v>76</v>
      </c>
      <c r="I215" s="35" t="s">
        <v>77</v>
      </c>
      <c r="J215" s="35" t="s">
        <v>78</v>
      </c>
    </row>
    <row r="216" spans="2:10" ht="12.75">
      <c r="B216" s="40"/>
      <c r="C216" s="40"/>
      <c r="D216" s="40"/>
      <c r="E216" s="40"/>
      <c r="F216" s="133" t="s">
        <v>250</v>
      </c>
      <c r="G216" s="123" t="s">
        <v>213</v>
      </c>
      <c r="H216" s="123" t="s">
        <v>214</v>
      </c>
      <c r="I216" s="123" t="s">
        <v>213</v>
      </c>
      <c r="J216" s="123" t="s">
        <v>214</v>
      </c>
    </row>
    <row r="217" spans="2:10" ht="12.75">
      <c r="B217" s="40"/>
      <c r="C217" s="40"/>
      <c r="D217" s="40"/>
      <c r="E217" s="40"/>
      <c r="F217" s="40"/>
      <c r="G217" s="124"/>
      <c r="H217" s="124"/>
      <c r="I217" s="124"/>
      <c r="J217" s="23"/>
    </row>
    <row r="218" spans="2:10" ht="12.75">
      <c r="B218" s="23" t="s">
        <v>192</v>
      </c>
      <c r="C218" s="23"/>
      <c r="D218" s="23"/>
      <c r="E218" s="23"/>
      <c r="F218" s="23"/>
      <c r="G218" s="20">
        <f>CCIS!G33</f>
        <v>962</v>
      </c>
      <c r="H218" s="20">
        <f>CCIS!I33</f>
        <v>2392</v>
      </c>
      <c r="I218" s="20">
        <f>CCIS!K33</f>
        <v>5631</v>
      </c>
      <c r="J218" s="20">
        <f>CCIS!M33</f>
        <v>7829</v>
      </c>
    </row>
    <row r="219" spans="2:6" ht="15">
      <c r="B219" t="s">
        <v>262</v>
      </c>
      <c r="C219" s="118"/>
      <c r="D219" s="118"/>
      <c r="E219" s="23"/>
      <c r="F219" s="23"/>
    </row>
    <row r="220" spans="2:10" ht="15">
      <c r="B220" t="s">
        <v>263</v>
      </c>
      <c r="C220" s="118"/>
      <c r="D220" s="118"/>
      <c r="E220" s="23"/>
      <c r="F220" s="23"/>
      <c r="G220" s="20">
        <v>150000</v>
      </c>
      <c r="H220" s="20">
        <v>150000</v>
      </c>
      <c r="I220" s="20">
        <v>150000</v>
      </c>
      <c r="J220" s="20">
        <v>150000</v>
      </c>
    </row>
    <row r="221" spans="2:10" ht="15" customHeight="1">
      <c r="B221" s="23" t="s">
        <v>191</v>
      </c>
      <c r="C221" s="23"/>
      <c r="D221" s="23"/>
      <c r="E221" s="23"/>
      <c r="F221" s="177" t="s">
        <v>245</v>
      </c>
      <c r="G221" s="84">
        <f>(G218/G220)*100</f>
        <v>0.6413333333333333</v>
      </c>
      <c r="H221" s="84">
        <f>(H218/H220)*100</f>
        <v>1.594666666666667</v>
      </c>
      <c r="I221" s="84">
        <f>(I218/I220)*100</f>
        <v>3.7539999999999996</v>
      </c>
      <c r="J221" s="84">
        <f>(J218/J220)*100</f>
        <v>5.219333333333333</v>
      </c>
    </row>
    <row r="222" spans="2:10" ht="12.75">
      <c r="B222" s="23"/>
      <c r="C222" s="23"/>
      <c r="D222" s="23"/>
      <c r="E222" s="23"/>
      <c r="F222" s="23"/>
      <c r="G222" s="119"/>
      <c r="H222" s="119"/>
      <c r="I222" s="119"/>
      <c r="J222" s="119"/>
    </row>
    <row r="223" spans="2:10" ht="12.75">
      <c r="B223" s="23"/>
      <c r="C223" s="23"/>
      <c r="D223" s="23"/>
      <c r="E223" s="23"/>
      <c r="F223" s="23"/>
      <c r="G223" s="23"/>
      <c r="H223" s="23"/>
      <c r="I223" s="23"/>
      <c r="J223" s="23"/>
    </row>
    <row r="224" spans="2:10" ht="12.75">
      <c r="B224" s="23"/>
      <c r="C224" s="23"/>
      <c r="D224" s="23"/>
      <c r="E224" s="23"/>
      <c r="F224" s="23"/>
      <c r="G224" s="23"/>
      <c r="H224" s="23"/>
      <c r="I224" s="23"/>
      <c r="J224" s="23"/>
    </row>
    <row r="225" spans="1:5" ht="12.75">
      <c r="A225" s="125" t="s">
        <v>137</v>
      </c>
      <c r="B225" s="23"/>
      <c r="C225" s="23"/>
      <c r="D225" s="23"/>
      <c r="E225" s="23"/>
    </row>
    <row r="226" spans="1:5" ht="12.75">
      <c r="A226" s="125" t="s">
        <v>265</v>
      </c>
      <c r="B226" s="23"/>
      <c r="C226" s="23"/>
      <c r="D226" s="23"/>
      <c r="E226" s="23"/>
    </row>
    <row r="227" ht="12.75">
      <c r="I227" s="68"/>
    </row>
  </sheetData>
  <mergeCells count="42">
    <mergeCell ref="B134:J134"/>
    <mergeCell ref="B74:J74"/>
    <mergeCell ref="B8:J8"/>
    <mergeCell ref="B63:J63"/>
    <mergeCell ref="B71:J71"/>
    <mergeCell ref="B66:J66"/>
    <mergeCell ref="B68:J68"/>
    <mergeCell ref="B10:J10"/>
    <mergeCell ref="B180:J180"/>
    <mergeCell ref="B76:J76"/>
    <mergeCell ref="B110:G110"/>
    <mergeCell ref="B111:F111"/>
    <mergeCell ref="B77:J77"/>
    <mergeCell ref="B98:J98"/>
    <mergeCell ref="B79:J79"/>
    <mergeCell ref="B80:J80"/>
    <mergeCell ref="B175:J175"/>
    <mergeCell ref="B132:J132"/>
    <mergeCell ref="B137:J137"/>
    <mergeCell ref="B140:J140"/>
    <mergeCell ref="B185:J185"/>
    <mergeCell ref="B212:J212"/>
    <mergeCell ref="B156:J156"/>
    <mergeCell ref="B159:J159"/>
    <mergeCell ref="B162:J162"/>
    <mergeCell ref="B209:J209"/>
    <mergeCell ref="B191:J191"/>
    <mergeCell ref="B206:J206"/>
    <mergeCell ref="B101:J101"/>
    <mergeCell ref="B104:J104"/>
    <mergeCell ref="B107:J107"/>
    <mergeCell ref="B118:J118"/>
    <mergeCell ref="G165:H165"/>
    <mergeCell ref="I165:J165"/>
    <mergeCell ref="G214:H214"/>
    <mergeCell ref="I214:J214"/>
    <mergeCell ref="B177:J177"/>
    <mergeCell ref="B203:J203"/>
    <mergeCell ref="C193:J193"/>
    <mergeCell ref="B192:J192"/>
    <mergeCell ref="B189:J189"/>
    <mergeCell ref="B183:J183"/>
  </mergeCells>
  <printOptions/>
  <pageMargins left="0.75" right="0.75" top="0.91" bottom="0.71" header="0.33" footer="0.26"/>
  <pageSetup fitToHeight="0" fitToWidth="1" horizontalDpi="600" verticalDpi="600" orientation="portrait" paperSize="9" scale="84" r:id="rId1"/>
  <headerFooter alignWithMargins="0">
    <oddFooter>&amp;CPage &amp;P of &amp;N</oddFooter>
  </headerFooter>
  <rowBreaks count="6" manualBreakCount="6">
    <brk id="80" max="255" man="1"/>
    <brk id="114" max="255" man="1"/>
    <brk id="141" max="255" man="1"/>
    <brk id="181" max="255" man="1"/>
    <brk id="246" max="255" man="1"/>
    <brk id="3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aipeng</cp:lastModifiedBy>
  <cp:lastPrinted>2004-05-31T09:48:43Z</cp:lastPrinted>
  <dcterms:created xsi:type="dcterms:W3CDTF">2002-10-31T10:59:12Z</dcterms:created>
  <dcterms:modified xsi:type="dcterms:W3CDTF">2004-05-31T10:27:02Z</dcterms:modified>
  <cp:category/>
  <cp:version/>
  <cp:contentType/>
  <cp:contentStatus/>
</cp:coreProperties>
</file>